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96" windowHeight="8880" activeTab="0"/>
  </bookViews>
  <sheets>
    <sheet name="dactylus" sheetId="1" r:id="rId1"/>
  </sheets>
  <definedNames>
    <definedName name="_xlfn.T.TEST" hidden="1">#NAME?</definedName>
  </definedNames>
  <calcPr fullCalcOnLoad="1"/>
</workbook>
</file>

<file path=xl/sharedStrings.xml><?xml version="1.0" encoding="utf-8"?>
<sst xmlns="http://schemas.openxmlformats.org/spreadsheetml/2006/main" count="247" uniqueCount="139">
  <si>
    <t>PC1</t>
  </si>
  <si>
    <t>PC2</t>
  </si>
  <si>
    <t>PC3</t>
  </si>
  <si>
    <t>PC4</t>
  </si>
  <si>
    <t>PC5</t>
  </si>
  <si>
    <t>PC6</t>
  </si>
  <si>
    <t>PC7</t>
  </si>
  <si>
    <t>Sex</t>
  </si>
  <si>
    <t>Group</t>
  </si>
  <si>
    <t>Species</t>
  </si>
  <si>
    <t>male</t>
  </si>
  <si>
    <t>Phreatoicidea</t>
  </si>
  <si>
    <t>Phreatoicopsis raffae</t>
  </si>
  <si>
    <t>hermafrodite</t>
  </si>
  <si>
    <t>Phreatoicopsis terricola</t>
  </si>
  <si>
    <t>female</t>
  </si>
  <si>
    <t>Synamphisopus doegi</t>
  </si>
  <si>
    <t>Synamphisopus ambiguus</t>
  </si>
  <si>
    <t>Naiopegia xiphagrostis</t>
  </si>
  <si>
    <t>Gariwerdeus turretensis</t>
  </si>
  <si>
    <t>Crenisopus acinifer</t>
  </si>
  <si>
    <t>Andhracoides shabuddin</t>
  </si>
  <si>
    <t>Pygolabis humphreysi</t>
  </si>
  <si>
    <t>Ponderella bundoona</t>
  </si>
  <si>
    <t>Asellota</t>
  </si>
  <si>
    <t>Stenetrium armatum</t>
  </si>
  <si>
    <t>Cymothoidae</t>
  </si>
  <si>
    <t>Anilocra leptosoma</t>
  </si>
  <si>
    <t>Joryma malabaricus</t>
  </si>
  <si>
    <t>Cerathoa sp.</t>
  </si>
  <si>
    <t>immature stage 2</t>
  </si>
  <si>
    <t>immature stage 1</t>
  </si>
  <si>
    <t>Ceratothoa gaudichaudii</t>
  </si>
  <si>
    <t>Elhusa vulgaris</t>
  </si>
  <si>
    <t>Anilocra physodes</t>
  </si>
  <si>
    <t>immature stage 3</t>
  </si>
  <si>
    <t>Elthusa arnoglossi</t>
  </si>
  <si>
    <t>Carpias montaguensis</t>
  </si>
  <si>
    <t>Amphipoda</t>
  </si>
  <si>
    <t>Hyalella xakriaba</t>
  </si>
  <si>
    <t>Niphargus lourensis</t>
  </si>
  <si>
    <t>Cymadusa heronensis</t>
  </si>
  <si>
    <t>Caprella ceutae</t>
  </si>
  <si>
    <t>Sternomoera morinoi</t>
  </si>
  <si>
    <t>Bemlos quadrimanus</t>
  </si>
  <si>
    <t>Ceradocus andamanensis</t>
  </si>
  <si>
    <t>Parelasmopus siamensis</t>
  </si>
  <si>
    <t>Hyalella veredae</t>
  </si>
  <si>
    <t xml:space="preserve"> Hyalella formosa</t>
  </si>
  <si>
    <t>Isopoda</t>
  </si>
  <si>
    <t>Specimens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</si>
  <si>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</si>
  <si>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</si>
  <si>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</si>
  <si>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</si>
  <si>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</si>
  <si>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</si>
  <si>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</si>
  <si>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</si>
  <si>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</si>
  <si>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6A</t>
  </si>
  <si>
    <t>13A</t>
  </si>
  <si>
    <t>21A</t>
  </si>
  <si>
    <t>21E</t>
  </si>
  <si>
    <t>29A</t>
  </si>
  <si>
    <t>30A</t>
  </si>
  <si>
    <t>38A</t>
  </si>
  <si>
    <t>46C</t>
  </si>
  <si>
    <t>9A</t>
  </si>
  <si>
    <t>6B</t>
  </si>
  <si>
    <t>4A</t>
  </si>
  <si>
    <t>5A</t>
  </si>
  <si>
    <t>10C</t>
  </si>
  <si>
    <t>8E</t>
  </si>
  <si>
    <t>3B</t>
  </si>
  <si>
    <t>9B</t>
  </si>
  <si>
    <t>13B</t>
  </si>
  <si>
    <t>16B</t>
  </si>
  <si>
    <t>19B</t>
  </si>
  <si>
    <t>22B</t>
  </si>
  <si>
    <t>28B</t>
  </si>
  <si>
    <t>31B</t>
  </si>
  <si>
    <t>2K</t>
  </si>
  <si>
    <t>3F</t>
  </si>
  <si>
    <t>9 (gpI)</t>
  </si>
  <si>
    <t>17 (gpI)</t>
  </si>
  <si>
    <t>10(G1)</t>
  </si>
  <si>
    <t>4C</t>
  </si>
  <si>
    <t>5B</t>
  </si>
  <si>
    <t>3(G1)</t>
  </si>
  <si>
    <t>16(G1)</t>
  </si>
  <si>
    <t>19(G1)</t>
  </si>
  <si>
    <t>4B</t>
  </si>
  <si>
    <t>10A</t>
  </si>
  <si>
    <t>5E</t>
  </si>
  <si>
    <t>adult</t>
  </si>
  <si>
    <t>Hyalella xakriabastump</t>
  </si>
  <si>
    <t>dac_oul: dactylus outer length</t>
  </si>
  <si>
    <t>dac_inl: dactylus inner length</t>
  </si>
  <si>
    <t>dac_ml: dactylus median length</t>
  </si>
  <si>
    <t>DacMl_norm: dactylus median length normalized</t>
  </si>
  <si>
    <t>dac_mw: dactylus median width</t>
  </si>
  <si>
    <t>prop_ml: propodus median length</t>
  </si>
  <si>
    <t>prop_mw: propodus median width</t>
  </si>
  <si>
    <t>DacMl_PropMl: dactylus median length/propodus median length</t>
  </si>
  <si>
    <t>DacMw_PropMw: dactylus median width/propodus median width</t>
  </si>
  <si>
    <r>
      <t xml:space="preserve">Wilson, G.D.F. &amp; Keable, S.J. 2002. New Phreatoicidea (Crustacea: Isopoda) from Grampians National Park, with revisions of Synamphisopus and Phreatoicopsis. </t>
    </r>
    <r>
      <rPr>
        <i/>
        <sz val="11"/>
        <color indexed="8"/>
        <rFont val="Calibri"/>
        <family val="2"/>
      </rPr>
      <t>Memoirs of Museum Victoria</t>
    </r>
    <r>
      <rPr>
        <sz val="11"/>
        <color theme="1"/>
        <rFont val="Calibri"/>
        <family val="2"/>
      </rPr>
      <t>, 59:457–530. doi:10.24199/j.mmv.2002.59.10.</t>
    </r>
  </si>
  <si>
    <r>
      <t xml:space="preserve">Van der Wal, S. &amp; Haug, J.T. 2020. Shape of attachment structures in parasitic isopodan crustaceans: the influence of attachment site and ontogeny. </t>
    </r>
    <r>
      <rPr>
        <i/>
        <sz val="11"/>
        <color indexed="8"/>
        <rFont val="Calibri"/>
        <family val="2"/>
      </rPr>
      <t>PeerJ</t>
    </r>
    <r>
      <rPr>
        <sz val="11"/>
        <color theme="1"/>
        <rFont val="Calibri"/>
        <family val="2"/>
      </rPr>
      <t>, 8:e9181. doi:10.7717/peerj.9181.</t>
    </r>
  </si>
  <si>
    <r>
      <t xml:space="preserve">Wilson, G.D.F. &amp; Keable, S.J. 1999. A new genus of phreatoicidean isopod (Crustacea) from the north Kimberley region, Western Australia. </t>
    </r>
    <r>
      <rPr>
        <i/>
        <sz val="11"/>
        <color indexed="8"/>
        <rFont val="Calibri"/>
        <family val="2"/>
      </rPr>
      <t>Zoological Journal of the Linnean Society</t>
    </r>
    <r>
      <rPr>
        <sz val="11"/>
        <color theme="1"/>
        <rFont val="Calibri"/>
        <family val="2"/>
      </rPr>
      <t>, 126:51–79. doi:10.1111/j.1096-3642.1999.tb00607.x.</t>
    </r>
  </si>
  <si>
    <r>
      <t xml:space="preserve">Wilson, G.D.F. &amp; Reddy, Y.R. 2011. </t>
    </r>
    <r>
      <rPr>
        <i/>
        <sz val="11"/>
        <color indexed="8"/>
        <rFont val="Calibri"/>
        <family val="2"/>
      </rPr>
      <t>Andhracoides shabuddin</t>
    </r>
    <r>
      <rPr>
        <sz val="11"/>
        <color theme="1"/>
        <rFont val="Calibri"/>
        <family val="2"/>
      </rPr>
      <t xml:space="preserve"> gen. nov., sp. nov., a new phreatoicidean isopod (Crustacea, Hypsimetopidae) from hypogean aquatic habitats in Andhra Pradesh, India. </t>
    </r>
    <r>
      <rPr>
        <i/>
        <sz val="11"/>
        <color indexed="8"/>
        <rFont val="Calibri"/>
        <family val="2"/>
      </rPr>
      <t>Zootaxa</t>
    </r>
    <r>
      <rPr>
        <sz val="11"/>
        <color theme="1"/>
        <rFont val="Calibri"/>
        <family val="2"/>
      </rPr>
      <t>, 2869:37. doi:10.11646/zootaxa.2869.1.2.</t>
    </r>
  </si>
  <si>
    <r>
      <t xml:space="preserve">Wilson, G.D.F. 2003. A new genus of Tainisopidae fam. nov. (Crustacea: Isopoda) from the Pilbara,Western Australia. </t>
    </r>
    <r>
      <rPr>
        <i/>
        <sz val="11"/>
        <color indexed="8"/>
        <rFont val="Calibri"/>
        <family val="2"/>
      </rPr>
      <t>Zootaxa</t>
    </r>
    <r>
      <rPr>
        <sz val="11"/>
        <color theme="1"/>
        <rFont val="Calibri"/>
        <family val="2"/>
      </rPr>
      <t>, 245:1. doi:10.11646/zootaxa.245.1.1.</t>
    </r>
  </si>
  <si>
    <r>
      <t xml:space="preserve">Wilson, S. 1995. A review of the Stenetriidae (Crustacea: Isopoda: Asellota). </t>
    </r>
    <r>
      <rPr>
        <i/>
        <sz val="11"/>
        <color indexed="8"/>
        <rFont val="Calibri"/>
        <family val="2"/>
      </rPr>
      <t>Records of the Australian Museum</t>
    </r>
    <r>
      <rPr>
        <sz val="11"/>
        <color theme="1"/>
        <rFont val="Calibri"/>
        <family val="2"/>
      </rPr>
      <t>, 47:39–82.</t>
    </r>
  </si>
  <si>
    <r>
      <t xml:space="preserve">Wilson, G.D. &amp; Keable, S.J. 2004. A new family and genus of Phreatoicidea (Crustacea: Isopoda) from artesian springs in southwestern Queensland, Australia. </t>
    </r>
    <r>
      <rPr>
        <i/>
        <sz val="11"/>
        <color indexed="8"/>
        <rFont val="Calibri"/>
        <family val="2"/>
      </rPr>
      <t>Memoirs-Queensland Museum</t>
    </r>
    <r>
      <rPr>
        <sz val="11"/>
        <color theme="1"/>
        <rFont val="Calibri"/>
        <family val="2"/>
      </rPr>
      <t>, 49:741–741.</t>
    </r>
  </si>
  <si>
    <r>
      <t xml:space="preserve">Aneesh, P.T., Helna, A.K., Trilles, J.-P. &amp; Chandra, K. 2019. A taxonomic review of the genus </t>
    </r>
    <r>
      <rPr>
        <i/>
        <sz val="11"/>
        <color indexed="8"/>
        <rFont val="Calibri"/>
        <family val="2"/>
      </rPr>
      <t>Joryma</t>
    </r>
    <r>
      <rPr>
        <sz val="11"/>
        <color theme="1"/>
        <rFont val="Calibri"/>
        <family val="2"/>
      </rPr>
      <t xml:space="preserve"> Bowman and Tareen, 1983 (Crustacea: Isopoda: Cymothoidae) parasitizing the marine fishes from Indian waters, with a description of a new species. </t>
    </r>
    <r>
      <rPr>
        <i/>
        <sz val="11"/>
        <color indexed="8"/>
        <rFont val="Calibri"/>
        <family val="2"/>
      </rPr>
      <t>Marine Biodiversity</t>
    </r>
    <r>
      <rPr>
        <sz val="11"/>
        <color theme="1"/>
        <rFont val="Calibri"/>
        <family val="2"/>
      </rPr>
      <t>, 49:1449–1478. doi:10.1007/s12526-018-0920-7.</t>
    </r>
  </si>
  <si>
    <r>
      <t xml:space="preserve">Aneesh, P.-T., Helna, A.K., Trilles, J.-P. &amp; Chandra, K. 2019. Occurrence and redescription of </t>
    </r>
    <r>
      <rPr>
        <i/>
        <sz val="11"/>
        <color indexed="8"/>
        <rFont val="Calibri"/>
        <family val="2"/>
      </rPr>
      <t>Anilocra leptosoma</t>
    </r>
    <r>
      <rPr>
        <sz val="11"/>
        <color theme="1"/>
        <rFont val="Calibri"/>
        <family val="2"/>
      </rPr>
      <t xml:space="preserve"> Bleeker, 1857 (Crustacea: isopoda: Cymothoidae) parasitizing the clupeid fish Tenualosa toli (Valenciennes) from the Arabian Sea, India. </t>
    </r>
    <r>
      <rPr>
        <i/>
        <sz val="11"/>
        <color indexed="8"/>
        <rFont val="Calibri"/>
        <family val="2"/>
      </rPr>
      <t>Marine Biodiversity</t>
    </r>
    <r>
      <rPr>
        <sz val="11"/>
        <color theme="1"/>
        <rFont val="Calibri"/>
        <family val="2"/>
      </rPr>
      <t>, 49:443–450. doi:10.1007/s12526-017-0828-7.</t>
    </r>
  </si>
  <si>
    <r>
      <t xml:space="preserve">Trilles, J.-P. &amp; Justine, J.-L. 2006. </t>
    </r>
    <r>
      <rPr>
        <i/>
        <sz val="11"/>
        <color indexed="8"/>
        <rFont val="Calibri"/>
        <family val="2"/>
      </rPr>
      <t>Elthusa arnoglossi</t>
    </r>
    <r>
      <rPr>
        <sz val="11"/>
        <color theme="1"/>
        <rFont val="Calibri"/>
        <family val="2"/>
      </rPr>
      <t xml:space="preserve"> sp. nov. (Crustacea: Isopoda: Cymothoidae), a branchial parasite of flatfishes (Bothidae) from the Chesterfield Islands, New Caledonia. </t>
    </r>
    <r>
      <rPr>
        <i/>
        <sz val="11"/>
        <color indexed="8"/>
        <rFont val="Calibri"/>
        <family val="2"/>
      </rPr>
      <t>Zootaxa</t>
    </r>
    <r>
      <rPr>
        <sz val="11"/>
        <color theme="1"/>
        <rFont val="Calibri"/>
        <family val="2"/>
      </rPr>
      <t>, 1338:57. doi:10.11646/zootaxa.1338.1.4.</t>
    </r>
  </si>
  <si>
    <r>
      <t xml:space="preserve">Bueno, A.A.P., Araujo, P.B., Cardoso, G.M., Gomes, K.M. &amp; Bond-Buckup, G. 2013. Two new species of </t>
    </r>
    <r>
      <rPr>
        <i/>
        <sz val="11"/>
        <color indexed="8"/>
        <rFont val="Calibri"/>
        <family val="2"/>
      </rPr>
      <t>Hyalella</t>
    </r>
    <r>
      <rPr>
        <sz val="11"/>
        <color theme="1"/>
        <rFont val="Calibri"/>
        <family val="2"/>
      </rPr>
      <t xml:space="preserve"> (Amphipoda, Dogielinotidae) from Brazil. </t>
    </r>
    <r>
      <rPr>
        <i/>
        <sz val="11"/>
        <color indexed="8"/>
        <rFont val="Calibri"/>
        <family val="2"/>
      </rPr>
      <t>Crustaceana</t>
    </r>
    <r>
      <rPr>
        <sz val="11"/>
        <color theme="1"/>
        <rFont val="Calibri"/>
        <family val="2"/>
      </rPr>
      <t>, 86:802–819. doi:10.1163/15685403-00003205.</t>
    </r>
  </si>
  <si>
    <t>Figure_Reference</t>
  </si>
  <si>
    <t>Complete_Reference</t>
  </si>
  <si>
    <r>
      <t xml:space="preserve">Fišer, C., Trontelj, P. &amp; Sket, B. 2006. Phylogenetic analysis of the </t>
    </r>
    <r>
      <rPr>
        <i/>
        <sz val="11"/>
        <color indexed="8"/>
        <rFont val="Calibri"/>
        <family val="2"/>
      </rPr>
      <t>Niphargus orcinus</t>
    </r>
    <r>
      <rPr>
        <sz val="11"/>
        <color theme="1"/>
        <rFont val="Calibri"/>
        <family val="2"/>
      </rPr>
      <t xml:space="preserve"> species–aggregate (Crustacea: Amphipoda: Niphargidae) with description of new taxa. </t>
    </r>
    <r>
      <rPr>
        <i/>
        <sz val="11"/>
        <color indexed="8"/>
        <rFont val="Calibri"/>
        <family val="2"/>
      </rPr>
      <t>Journal of Natural History</t>
    </r>
    <r>
      <rPr>
        <sz val="11"/>
        <color theme="1"/>
        <rFont val="Calibri"/>
        <family val="2"/>
      </rPr>
      <t>, 40:2265–2315. doi:10.1080/00222930601086572.</t>
    </r>
  </si>
  <si>
    <r>
      <t xml:space="preserve">Tomikawa, K., Kobayashi, N., Kyono, M., Ishimaru, S. &amp; Grygier, M.J. 2014. Description of a New Species of </t>
    </r>
    <r>
      <rPr>
        <i/>
        <sz val="11"/>
        <color indexed="8"/>
        <rFont val="Calibri"/>
        <family val="2"/>
      </rPr>
      <t>Sternomoera</t>
    </r>
    <r>
      <rPr>
        <sz val="11"/>
        <color theme="1"/>
        <rFont val="Calibri"/>
        <family val="2"/>
      </rPr>
      <t xml:space="preserve"> (Crustacea: Amphipoda: Pontogeneiidae) from Japan, with an Analysis of the Phylogenetic Relationships Among the Japanese Species Based on the 28S rRNA Gene. </t>
    </r>
    <r>
      <rPr>
        <i/>
        <sz val="11"/>
        <color indexed="8"/>
        <rFont val="Calibri"/>
        <family val="2"/>
      </rPr>
      <t>Zoological Science</t>
    </r>
    <r>
      <rPr>
        <sz val="11"/>
        <color theme="1"/>
        <rFont val="Calibri"/>
        <family val="2"/>
      </rPr>
      <t>, 31:475–490. doi:10.2108/zs140026.</t>
    </r>
  </si>
  <si>
    <r>
      <t xml:space="preserve">Wongkamhaeng, K., Coleman, C.O. &amp; Pholpunthin, P. 2013. Three new species from the </t>
    </r>
    <r>
      <rPr>
        <i/>
        <sz val="11"/>
        <color indexed="8"/>
        <rFont val="Calibri"/>
        <family val="2"/>
      </rPr>
      <t>Aoridae</t>
    </r>
    <r>
      <rPr>
        <sz val="11"/>
        <color theme="1"/>
        <rFont val="Calibri"/>
        <family val="2"/>
      </rPr>
      <t xml:space="preserve"> and </t>
    </r>
    <r>
      <rPr>
        <i/>
        <sz val="11"/>
        <color indexed="8"/>
        <rFont val="Calibri"/>
        <family val="2"/>
      </rPr>
      <t>Maeridae</t>
    </r>
    <r>
      <rPr>
        <sz val="11"/>
        <color theme="1"/>
        <rFont val="Calibri"/>
        <family val="2"/>
      </rPr>
      <t xml:space="preserve"> (Crustacea, Amphipoda) from Thai Waters. </t>
    </r>
    <r>
      <rPr>
        <i/>
        <sz val="11"/>
        <color indexed="8"/>
        <rFont val="Calibri"/>
        <family val="2"/>
      </rPr>
      <t>Zootaxa</t>
    </r>
    <r>
      <rPr>
        <sz val="11"/>
        <color theme="1"/>
        <rFont val="Calibri"/>
        <family val="2"/>
      </rPr>
      <t>, 3693:503–533.</t>
    </r>
  </si>
  <si>
    <r>
      <t xml:space="preserve">Peart, R.A. 2007. A review of Australian </t>
    </r>
    <r>
      <rPr>
        <i/>
        <sz val="11"/>
        <color indexed="8"/>
        <rFont val="Calibri"/>
        <family val="2"/>
      </rPr>
      <t>Cymadusa</t>
    </r>
    <r>
      <rPr>
        <sz val="11"/>
        <color theme="1"/>
        <rFont val="Calibri"/>
        <family val="2"/>
      </rPr>
      <t xml:space="preserve"> (Crustacea: Amphipoda: Ampithoidae) with descriptions of eight new species. </t>
    </r>
    <r>
      <rPr>
        <i/>
        <sz val="11"/>
        <color indexed="8"/>
        <rFont val="Calibri"/>
        <family val="2"/>
      </rPr>
      <t>Zootaxa</t>
    </r>
    <r>
      <rPr>
        <sz val="11"/>
        <color theme="1"/>
        <rFont val="Calibri"/>
        <family val="2"/>
      </rPr>
      <t>, 1540:1–53. doi:10.11646/zootaxa.1540.1.1.</t>
    </r>
  </si>
  <si>
    <r>
      <t xml:space="preserve">Guerra-García, J.M. &amp; Takeuchi, I. 2002. The Caprellidea (Crustacea: Amphipoda) from Ceuta, North Africa, with the description of three species of </t>
    </r>
    <r>
      <rPr>
        <i/>
        <sz val="11"/>
        <color indexed="8"/>
        <rFont val="Calibri"/>
        <family val="2"/>
      </rPr>
      <t>Caprella</t>
    </r>
    <r>
      <rPr>
        <sz val="11"/>
        <color theme="1"/>
        <rFont val="Calibri"/>
        <family val="2"/>
      </rPr>
      <t xml:space="preserve">, a key to the species of </t>
    </r>
    <r>
      <rPr>
        <i/>
        <sz val="11"/>
        <color indexed="8"/>
        <rFont val="Calibri"/>
        <family val="2"/>
      </rPr>
      <t>Caprella</t>
    </r>
    <r>
      <rPr>
        <sz val="11"/>
        <color theme="1"/>
        <rFont val="Calibri"/>
        <family val="2"/>
      </rPr>
      <t xml:space="preserve">, and biogeographical discussion. </t>
    </r>
    <r>
      <rPr>
        <i/>
        <sz val="11"/>
        <color indexed="8"/>
        <rFont val="Calibri"/>
        <family val="2"/>
      </rPr>
      <t>Journal of Natural History</t>
    </r>
    <r>
      <rPr>
        <sz val="11"/>
        <color theme="1"/>
        <rFont val="Calibri"/>
        <family val="2"/>
      </rPr>
      <t>, 36:675–713. doi:10.1080/00222930010025923.</t>
    </r>
  </si>
  <si>
    <r>
      <t xml:space="preserve">Cardoso, G.M., Araujo, P.B., De Pádua Bueno, A.A. &amp; Ferreira, R.L. 2014. Two new subterranean species of </t>
    </r>
    <r>
      <rPr>
        <i/>
        <sz val="11"/>
        <color indexed="8"/>
        <rFont val="Calibri"/>
        <family val="2"/>
      </rPr>
      <t>Hyalella</t>
    </r>
    <r>
      <rPr>
        <sz val="11"/>
        <color theme="1"/>
        <rFont val="Calibri"/>
        <family val="2"/>
      </rPr>
      <t xml:space="preserve"> Smith, 1874 (Crustacea: Amphipoda: Hyalellidae) from Brazil. </t>
    </r>
    <r>
      <rPr>
        <i/>
        <sz val="11"/>
        <color indexed="8"/>
        <rFont val="Calibri"/>
        <family val="2"/>
      </rPr>
      <t>Zootaxa</t>
    </r>
    <r>
      <rPr>
        <sz val="11"/>
        <color theme="1"/>
        <rFont val="Calibri"/>
        <family val="2"/>
      </rPr>
      <t>, 3814:353. doi:10.11646/zootaxa.3814.3.3.</t>
    </r>
  </si>
  <si>
    <r>
      <t xml:space="preserve">Doti, B.L. &amp; Wilson, G.D.F. 2010. The genera </t>
    </r>
    <r>
      <rPr>
        <i/>
        <sz val="11"/>
        <color indexed="8"/>
        <rFont val="Calibri"/>
        <family val="2"/>
      </rPr>
      <t>Carpias</t>
    </r>
    <r>
      <rPr>
        <sz val="11"/>
        <color theme="1"/>
        <rFont val="Calibri"/>
        <family val="2"/>
      </rPr>
      <t xml:space="preserve"> Richardson, </t>
    </r>
    <r>
      <rPr>
        <i/>
        <sz val="11"/>
        <color indexed="8"/>
        <rFont val="Calibri"/>
        <family val="2"/>
      </rPr>
      <t>Ianiropsis</t>
    </r>
    <r>
      <rPr>
        <sz val="11"/>
        <color theme="1"/>
        <rFont val="Calibri"/>
        <family val="2"/>
      </rPr>
      <t xml:space="preserve"> Sars and </t>
    </r>
    <r>
      <rPr>
        <i/>
        <sz val="11"/>
        <color indexed="8"/>
        <rFont val="Calibri"/>
        <family val="2"/>
      </rPr>
      <t>Janaira</t>
    </r>
    <r>
      <rPr>
        <sz val="11"/>
        <color theme="1"/>
        <rFont val="Calibri"/>
        <family val="2"/>
      </rPr>
      <t xml:space="preserve"> Moreira &amp; Pires (Isopoda: Asellota: Janiridae) from Australia, with description of three new species. </t>
    </r>
    <r>
      <rPr>
        <i/>
        <sz val="11"/>
        <color indexed="8"/>
        <rFont val="Calibri"/>
        <family val="2"/>
      </rPr>
      <t>Zootaxa</t>
    </r>
    <r>
      <rPr>
        <sz val="11"/>
        <color theme="1"/>
        <rFont val="Calibri"/>
        <family val="2"/>
      </rPr>
      <t>, 2625: 1-39</t>
    </r>
  </si>
  <si>
    <t>dac_oul*</t>
  </si>
  <si>
    <t>dac_inl*</t>
  </si>
  <si>
    <t>dac_ml*</t>
  </si>
  <si>
    <t>DacMl_norm*</t>
  </si>
  <si>
    <t>dac_mw*</t>
  </si>
  <si>
    <t>prop_ml*</t>
  </si>
  <si>
    <t>PropMl_norm*</t>
  </si>
  <si>
    <t>prop_mw*</t>
  </si>
  <si>
    <t>DacMl_PropMl*</t>
  </si>
  <si>
    <t>DacMw_PropMw*</t>
  </si>
  <si>
    <t>*Measurements_Abbreviations</t>
  </si>
  <si>
    <r>
      <t xml:space="preserve">Platuropodus odysseus </t>
    </r>
    <r>
      <rPr>
        <sz val="11"/>
        <color theme="1"/>
        <rFont val="Calibri"/>
        <family val="2"/>
      </rPr>
      <t>n. gen.n. sp</t>
    </r>
  </si>
  <si>
    <r>
      <t xml:space="preserve">Pazinato P.G., Haug C., Rohn R., Adami-Rodrigues K., Pirani Ghilardi R., Cardoso Langer M. &amp; Haug J.T. 2021. The long trail: a chimera-like fossil crustacean interpreted as Decapoda, Stomatopoda, Amphipoda and finally Isopoda. </t>
    </r>
    <r>
      <rPr>
        <i/>
        <sz val="11"/>
        <color indexed="8"/>
        <rFont val="Calibri"/>
        <family val="2"/>
      </rPr>
      <t>Rivista Italiana di Paleontologia e Stratigrafia</t>
    </r>
    <r>
      <rPr>
        <sz val="11"/>
        <color theme="1"/>
        <rFont val="Calibri"/>
        <family val="2"/>
      </rPr>
      <t>, 127(2): 211-229. doi: 10.13130/2039-4942/15699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</si>
</sst>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1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="70" zoomScaleNormal="70" zoomScalePageLayoutView="0" workbookViewId="0" topLeftCell="T1">
      <selection activeCell="W15" sqref="W15"/>
    </sheetView>
  </sheetViews>
  <sheetFormatPr defaultColWidth="9.140625" defaultRowHeight="15"/>
  <cols>
    <col min="1" max="1" width="15.57421875" style="5" bestFit="1" customWidth="1"/>
    <col min="9" max="9" width="16.7109375" style="2" bestFit="1" customWidth="1"/>
    <col min="10" max="10" width="13.7109375" style="2" bestFit="1" customWidth="1"/>
    <col min="11" max="11" width="31.00390625" style="3" bestFit="1" customWidth="1"/>
    <col min="12" max="12" width="9.7109375" style="2" bestFit="1" customWidth="1"/>
    <col min="13" max="13" width="9.00390625" style="2" bestFit="1" customWidth="1"/>
    <col min="14" max="14" width="9.140625" style="4" bestFit="1" customWidth="1"/>
    <col min="15" max="15" width="15.57421875" style="4" bestFit="1" customWidth="1"/>
    <col min="16" max="16" width="10.00390625" style="4" bestFit="1" customWidth="1"/>
    <col min="17" max="17" width="10.28125" style="2" bestFit="1" customWidth="1"/>
    <col min="18" max="18" width="15.57421875" style="2" bestFit="1" customWidth="1"/>
    <col min="19" max="19" width="11.28125" style="2" bestFit="1" customWidth="1"/>
    <col min="20" max="20" width="17.140625" style="2" bestFit="1" customWidth="1"/>
    <col min="21" max="21" width="19.00390625" style="2" bestFit="1" customWidth="1"/>
    <col min="22" max="22" width="18.00390625" style="2" bestFit="1" customWidth="1"/>
    <col min="23" max="23" width="255.7109375" style="0" customWidth="1"/>
    <col min="24" max="24" width="63.421875" style="0" bestFit="1" customWidth="1"/>
  </cols>
  <sheetData>
    <row r="1" spans="1:24" ht="14.25">
      <c r="A1" s="5" t="s">
        <v>50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6" t="s">
        <v>9</v>
      </c>
      <c r="L1" s="2" t="s">
        <v>126</v>
      </c>
      <c r="M1" s="2" t="s">
        <v>127</v>
      </c>
      <c r="N1" s="4" t="s">
        <v>128</v>
      </c>
      <c r="O1" s="4" t="s">
        <v>129</v>
      </c>
      <c r="P1" s="4" t="s">
        <v>130</v>
      </c>
      <c r="Q1" s="2" t="s">
        <v>131</v>
      </c>
      <c r="R1" s="2" t="s">
        <v>132</v>
      </c>
      <c r="S1" s="2" t="s">
        <v>133</v>
      </c>
      <c r="T1" s="2" t="s">
        <v>134</v>
      </c>
      <c r="U1" s="2" t="s">
        <v>135</v>
      </c>
      <c r="V1" s="2" t="s">
        <v>117</v>
      </c>
      <c r="W1" t="s">
        <v>118</v>
      </c>
      <c r="X1" s="2" t="s">
        <v>136</v>
      </c>
    </row>
    <row r="2" spans="1:24" ht="14.25">
      <c r="A2" s="5" t="s">
        <v>51</v>
      </c>
      <c r="B2" s="1">
        <v>-0.1408522</v>
      </c>
      <c r="C2" s="1">
        <v>-0.02668487</v>
      </c>
      <c r="D2" s="1">
        <v>-0.01930923</v>
      </c>
      <c r="E2" s="1">
        <v>-0.02603381</v>
      </c>
      <c r="F2" s="1">
        <v>0.03804517</v>
      </c>
      <c r="G2" s="1">
        <v>-0.007665584</v>
      </c>
      <c r="H2" s="1">
        <v>-0.001006504</v>
      </c>
      <c r="I2" s="2" t="s">
        <v>10</v>
      </c>
      <c r="J2" s="2" t="s">
        <v>11</v>
      </c>
      <c r="K2" s="3" t="s">
        <v>12</v>
      </c>
      <c r="L2" s="2">
        <v>5.871</v>
      </c>
      <c r="M2" s="2">
        <v>3.787</v>
      </c>
      <c r="N2" s="4">
        <f aca="true" t="shared" si="0" ref="N2:N42">AVERAGE(L2:M2)</f>
        <v>4.829000000000001</v>
      </c>
      <c r="O2" s="4">
        <f aca="true" t="shared" si="1" ref="O2:O42">N2/4.829</f>
        <v>1.0000000000000002</v>
      </c>
      <c r="P2" s="4">
        <v>0.686</v>
      </c>
      <c r="Q2" s="2">
        <v>5.16</v>
      </c>
      <c r="R2" s="2">
        <f>Q2/5.746</f>
        <v>0.8980160111381831</v>
      </c>
      <c r="S2" s="2">
        <v>4.922</v>
      </c>
      <c r="T2" s="2">
        <f>N2/Q2</f>
        <v>0.9358527131782947</v>
      </c>
      <c r="U2" s="2">
        <f>P2/S2</f>
        <v>0.13937423811458757</v>
      </c>
      <c r="V2" s="2" t="s">
        <v>60</v>
      </c>
      <c r="W2" s="12" t="s">
        <v>106</v>
      </c>
      <c r="X2" s="7" t="s">
        <v>97</v>
      </c>
    </row>
    <row r="3" spans="1:24" ht="14.25">
      <c r="A3" s="5" t="s">
        <v>52</v>
      </c>
      <c r="B3" s="1">
        <v>-0.1644829</v>
      </c>
      <c r="C3" s="1">
        <v>-0.0335362</v>
      </c>
      <c r="D3" s="1">
        <v>0.005328448</v>
      </c>
      <c r="E3" s="1">
        <v>-0.04020474</v>
      </c>
      <c r="F3" s="1">
        <v>0.06238348</v>
      </c>
      <c r="G3" s="1">
        <v>-0.02690128</v>
      </c>
      <c r="H3" s="1">
        <v>-0.01846575</v>
      </c>
      <c r="I3" s="2" t="s">
        <v>13</v>
      </c>
      <c r="J3" s="2" t="s">
        <v>11</v>
      </c>
      <c r="K3" s="3" t="s">
        <v>14</v>
      </c>
      <c r="L3" s="2">
        <v>5.7</v>
      </c>
      <c r="M3" s="2">
        <v>3.66</v>
      </c>
      <c r="N3" s="4">
        <f t="shared" si="0"/>
        <v>4.68</v>
      </c>
      <c r="O3" s="4">
        <f t="shared" si="1"/>
        <v>0.969144750465935</v>
      </c>
      <c r="P3" s="4">
        <v>0.67</v>
      </c>
      <c r="Q3" s="2">
        <v>5.18</v>
      </c>
      <c r="R3" s="2">
        <f aca="true" t="shared" si="2" ref="R3:R42">Q3/5.746</f>
        <v>0.9014966933518969</v>
      </c>
      <c r="S3" s="2">
        <v>5.045</v>
      </c>
      <c r="T3" s="2">
        <f aca="true" t="shared" si="3" ref="T3:T42">N3/Q3</f>
        <v>0.9034749034749034</v>
      </c>
      <c r="U3" s="2">
        <f aca="true" t="shared" si="4" ref="U3:U42">P3/S3</f>
        <v>0.13280475718533202</v>
      </c>
      <c r="V3" s="2" t="s">
        <v>61</v>
      </c>
      <c r="W3" s="12" t="s">
        <v>106</v>
      </c>
      <c r="X3" s="7" t="s">
        <v>98</v>
      </c>
    </row>
    <row r="4" spans="1:24" ht="14.25">
      <c r="A4" s="5" t="s">
        <v>53</v>
      </c>
      <c r="B4" s="1">
        <v>-0.08403407</v>
      </c>
      <c r="C4" s="1">
        <v>0.02707279</v>
      </c>
      <c r="D4" s="1">
        <v>-0.01022874</v>
      </c>
      <c r="E4" s="1">
        <v>0.06373035</v>
      </c>
      <c r="F4" s="1">
        <v>-0.01402799</v>
      </c>
      <c r="G4" s="1">
        <v>0.004696799</v>
      </c>
      <c r="H4" s="1">
        <v>-0.02434088</v>
      </c>
      <c r="I4" s="2" t="s">
        <v>15</v>
      </c>
      <c r="J4" s="2" t="s">
        <v>11</v>
      </c>
      <c r="K4" s="3" t="s">
        <v>16</v>
      </c>
      <c r="L4" s="2">
        <v>1.216</v>
      </c>
      <c r="M4" s="2">
        <v>0.827</v>
      </c>
      <c r="N4" s="4">
        <f t="shared" si="0"/>
        <v>1.0215</v>
      </c>
      <c r="O4" s="4">
        <f t="shared" si="1"/>
        <v>0.21153447918823776</v>
      </c>
      <c r="P4" s="4">
        <v>0.216</v>
      </c>
      <c r="Q4" s="2">
        <v>1.159</v>
      </c>
      <c r="R4" s="2">
        <f t="shared" si="2"/>
        <v>0.2017055342847198</v>
      </c>
      <c r="S4" s="2">
        <v>0.797</v>
      </c>
      <c r="T4" s="2">
        <f t="shared" si="3"/>
        <v>0.8813632441760139</v>
      </c>
      <c r="U4" s="2">
        <f t="shared" si="4"/>
        <v>0.27101631116687575</v>
      </c>
      <c r="V4" s="2" t="s">
        <v>62</v>
      </c>
      <c r="W4" s="12" t="s">
        <v>106</v>
      </c>
      <c r="X4" s="8" t="s">
        <v>99</v>
      </c>
    </row>
    <row r="5" spans="1:24" ht="14.25">
      <c r="A5" s="5" t="s">
        <v>54</v>
      </c>
      <c r="B5" s="1">
        <v>-0.1130129</v>
      </c>
      <c r="C5" s="1">
        <v>0.03022263</v>
      </c>
      <c r="D5" s="1">
        <v>-0.003297345</v>
      </c>
      <c r="E5" s="1">
        <v>0.04112264</v>
      </c>
      <c r="F5" s="1">
        <v>-0.01092368</v>
      </c>
      <c r="G5" s="1">
        <v>0.002445109</v>
      </c>
      <c r="H5" s="1">
        <v>0.02611525</v>
      </c>
      <c r="I5" s="2" t="s">
        <v>10</v>
      </c>
      <c r="J5" s="2" t="s">
        <v>11</v>
      </c>
      <c r="K5" s="3" t="s">
        <v>16</v>
      </c>
      <c r="L5" s="2">
        <v>1.945</v>
      </c>
      <c r="M5" s="2">
        <v>1.326</v>
      </c>
      <c r="N5" s="4">
        <f t="shared" si="0"/>
        <v>1.6355</v>
      </c>
      <c r="O5" s="4">
        <f t="shared" si="1"/>
        <v>0.3386829571339822</v>
      </c>
      <c r="P5" s="4">
        <v>0.374</v>
      </c>
      <c r="Q5" s="2">
        <v>2.122</v>
      </c>
      <c r="R5" s="2">
        <f t="shared" si="2"/>
        <v>0.36930038287504346</v>
      </c>
      <c r="S5" s="2">
        <v>1.791</v>
      </c>
      <c r="T5" s="2">
        <f t="shared" si="3"/>
        <v>0.7707351555136663</v>
      </c>
      <c r="U5" s="2">
        <f t="shared" si="4"/>
        <v>0.208821887213847</v>
      </c>
      <c r="V5" s="2" t="s">
        <v>63</v>
      </c>
      <c r="W5" s="12" t="s">
        <v>106</v>
      </c>
      <c r="X5" s="8" t="s">
        <v>100</v>
      </c>
    </row>
    <row r="6" spans="1:24" ht="14.25">
      <c r="A6" s="5" t="s">
        <v>55</v>
      </c>
      <c r="B6" s="1">
        <v>0.04495902</v>
      </c>
      <c r="C6" s="1">
        <v>0.04181972</v>
      </c>
      <c r="D6" s="1">
        <v>0.003132878</v>
      </c>
      <c r="E6" s="1">
        <v>0.09164753</v>
      </c>
      <c r="F6" s="1">
        <v>-0.02443873</v>
      </c>
      <c r="G6" s="1">
        <v>-0.02798499</v>
      </c>
      <c r="H6" s="1">
        <v>0.006324389</v>
      </c>
      <c r="I6" s="2" t="s">
        <v>10</v>
      </c>
      <c r="J6" s="2" t="s">
        <v>11</v>
      </c>
      <c r="K6" s="3" t="s">
        <v>17</v>
      </c>
      <c r="L6" s="2">
        <v>3.126</v>
      </c>
      <c r="M6" s="2">
        <v>2.125</v>
      </c>
      <c r="N6" s="4">
        <f t="shared" si="0"/>
        <v>2.6254999999999997</v>
      </c>
      <c r="O6" s="4">
        <f t="shared" si="1"/>
        <v>0.5436943466556222</v>
      </c>
      <c r="P6" s="4">
        <v>0.741</v>
      </c>
      <c r="Q6" s="2">
        <v>2.988</v>
      </c>
      <c r="R6" s="2">
        <f t="shared" si="2"/>
        <v>0.5200139227288548</v>
      </c>
      <c r="S6" s="2">
        <v>2.271</v>
      </c>
      <c r="T6" s="2">
        <f t="shared" si="3"/>
        <v>0.878681392235609</v>
      </c>
      <c r="U6" s="2">
        <f t="shared" si="4"/>
        <v>0.3262879788639366</v>
      </c>
      <c r="V6" s="2" t="s">
        <v>64</v>
      </c>
      <c r="W6" s="12" t="s">
        <v>106</v>
      </c>
      <c r="X6" s="8" t="s">
        <v>101</v>
      </c>
    </row>
    <row r="7" spans="1:24" ht="14.25">
      <c r="A7" s="5" t="s">
        <v>56</v>
      </c>
      <c r="B7" s="1">
        <v>-0.1149416</v>
      </c>
      <c r="C7" s="1">
        <v>0.02672669</v>
      </c>
      <c r="D7" s="1">
        <v>-0.01831497</v>
      </c>
      <c r="E7" s="1">
        <v>0.03288028</v>
      </c>
      <c r="F7" s="1">
        <v>-0.01652384</v>
      </c>
      <c r="G7" s="1">
        <v>-0.004745579</v>
      </c>
      <c r="H7" s="1">
        <v>0.01304514</v>
      </c>
      <c r="I7" s="2" t="s">
        <v>15</v>
      </c>
      <c r="J7" s="2" t="s">
        <v>11</v>
      </c>
      <c r="K7" s="3" t="s">
        <v>17</v>
      </c>
      <c r="L7" s="2">
        <v>2.311</v>
      </c>
      <c r="M7" s="2">
        <v>1.557</v>
      </c>
      <c r="N7" s="4">
        <f t="shared" si="0"/>
        <v>1.934</v>
      </c>
      <c r="O7" s="4">
        <f t="shared" si="1"/>
        <v>0.40049699730793126</v>
      </c>
      <c r="P7" s="4">
        <v>0.356</v>
      </c>
      <c r="Q7" s="2">
        <v>1.913</v>
      </c>
      <c r="R7" s="2">
        <f t="shared" si="2"/>
        <v>0.3329272537417334</v>
      </c>
      <c r="S7" s="2">
        <v>1.196</v>
      </c>
      <c r="T7" s="2">
        <f t="shared" si="3"/>
        <v>1.010977522216414</v>
      </c>
      <c r="U7" s="2">
        <f t="shared" si="4"/>
        <v>0.2976588628762542</v>
      </c>
      <c r="V7" s="2" t="s">
        <v>65</v>
      </c>
      <c r="W7" s="12" t="s">
        <v>106</v>
      </c>
      <c r="X7" s="7" t="s">
        <v>102</v>
      </c>
    </row>
    <row r="8" spans="1:24" ht="14.25">
      <c r="A8" s="5" t="s">
        <v>57</v>
      </c>
      <c r="B8" s="1">
        <v>-0.105397</v>
      </c>
      <c r="C8" s="1">
        <v>-0.04999833</v>
      </c>
      <c r="D8" s="1">
        <v>0.06789343</v>
      </c>
      <c r="E8" s="1">
        <v>-0.04342021</v>
      </c>
      <c r="F8" s="1">
        <v>-0.03595868</v>
      </c>
      <c r="G8" s="1">
        <v>0.02803142</v>
      </c>
      <c r="H8" s="1">
        <v>0.03241149</v>
      </c>
      <c r="I8" s="2" t="s">
        <v>10</v>
      </c>
      <c r="J8" s="2" t="s">
        <v>11</v>
      </c>
      <c r="K8" s="3" t="s">
        <v>18</v>
      </c>
      <c r="L8" s="2">
        <v>0.644</v>
      </c>
      <c r="M8" s="2">
        <v>0.505</v>
      </c>
      <c r="N8" s="4">
        <f t="shared" si="0"/>
        <v>0.5745</v>
      </c>
      <c r="O8" s="4">
        <f t="shared" si="1"/>
        <v>0.11896873058604267</v>
      </c>
      <c r="P8" s="4">
        <v>0.091</v>
      </c>
      <c r="Q8" s="2">
        <v>0.678</v>
      </c>
      <c r="R8" s="2">
        <f t="shared" si="2"/>
        <v>0.1179951270449008</v>
      </c>
      <c r="S8" s="2">
        <v>0.476</v>
      </c>
      <c r="T8" s="2">
        <f t="shared" si="3"/>
        <v>0.8473451327433628</v>
      </c>
      <c r="U8" s="2">
        <f t="shared" si="4"/>
        <v>0.1911764705882353</v>
      </c>
      <c r="V8" s="2" t="s">
        <v>66</v>
      </c>
      <c r="W8" s="12" t="s">
        <v>106</v>
      </c>
      <c r="X8" s="7" t="s">
        <v>103</v>
      </c>
    </row>
    <row r="9" spans="1:24" ht="14.25">
      <c r="A9" s="5" t="s">
        <v>58</v>
      </c>
      <c r="B9" s="1">
        <v>-0.1363088</v>
      </c>
      <c r="C9" s="1">
        <v>0.002717876</v>
      </c>
      <c r="D9" s="1">
        <v>0.04045596</v>
      </c>
      <c r="E9" s="1">
        <v>-0.01925511</v>
      </c>
      <c r="F9" s="1">
        <v>-0.02563923</v>
      </c>
      <c r="G9" s="1">
        <v>0.03963983</v>
      </c>
      <c r="H9" s="1">
        <v>0.03429647</v>
      </c>
      <c r="I9" s="2" t="s">
        <v>15</v>
      </c>
      <c r="J9" s="2" t="s">
        <v>11</v>
      </c>
      <c r="K9" s="3" t="s">
        <v>19</v>
      </c>
      <c r="L9" s="2">
        <v>0.565</v>
      </c>
      <c r="M9" s="2">
        <v>0.467</v>
      </c>
      <c r="N9" s="4">
        <f t="shared" si="0"/>
        <v>0.516</v>
      </c>
      <c r="O9" s="4">
        <f t="shared" si="1"/>
        <v>0.10685442120521849</v>
      </c>
      <c r="P9" s="4">
        <v>0.091</v>
      </c>
      <c r="Q9" s="2">
        <v>0.52</v>
      </c>
      <c r="R9" s="2">
        <f t="shared" si="2"/>
        <v>0.09049773755656108</v>
      </c>
      <c r="S9" s="2">
        <v>0.32</v>
      </c>
      <c r="T9" s="2">
        <f t="shared" si="3"/>
        <v>0.9923076923076923</v>
      </c>
      <c r="U9" s="2">
        <f t="shared" si="4"/>
        <v>0.284375</v>
      </c>
      <c r="V9" s="2" t="s">
        <v>67</v>
      </c>
      <c r="W9" s="12" t="s">
        <v>106</v>
      </c>
      <c r="X9" s="7" t="s">
        <v>104</v>
      </c>
    </row>
    <row r="10" spans="1:24" ht="14.25">
      <c r="A10" s="5" t="s">
        <v>59</v>
      </c>
      <c r="B10" s="1">
        <v>-0.1189947</v>
      </c>
      <c r="C10" s="1">
        <v>-0.006212493</v>
      </c>
      <c r="D10" s="1">
        <v>0.03337791</v>
      </c>
      <c r="E10" s="1">
        <v>-0.02986765</v>
      </c>
      <c r="F10" s="1">
        <v>-0.03154224</v>
      </c>
      <c r="G10" s="1">
        <v>0.0574331</v>
      </c>
      <c r="H10" s="1">
        <v>-0.001097194</v>
      </c>
      <c r="I10" s="2" t="s">
        <v>15</v>
      </c>
      <c r="J10" s="2" t="s">
        <v>11</v>
      </c>
      <c r="K10" s="3" t="s">
        <v>20</v>
      </c>
      <c r="L10" s="2">
        <v>0.192</v>
      </c>
      <c r="M10" s="2">
        <v>0.134</v>
      </c>
      <c r="N10" s="4">
        <f t="shared" si="0"/>
        <v>0.163</v>
      </c>
      <c r="O10" s="4">
        <f t="shared" si="1"/>
        <v>0.03375440049699731</v>
      </c>
      <c r="P10" s="4">
        <v>0.03</v>
      </c>
      <c r="Q10" s="2">
        <v>0.184</v>
      </c>
      <c r="R10" s="2">
        <f t="shared" si="2"/>
        <v>0.032022276366167765</v>
      </c>
      <c r="S10" s="2">
        <v>0.125</v>
      </c>
      <c r="T10" s="2">
        <f t="shared" si="3"/>
        <v>0.8858695652173914</v>
      </c>
      <c r="U10" s="2">
        <f t="shared" si="4"/>
        <v>0.24</v>
      </c>
      <c r="V10" s="2" t="s">
        <v>68</v>
      </c>
      <c r="W10" s="12" t="s">
        <v>108</v>
      </c>
      <c r="X10" s="7" t="s">
        <v>105</v>
      </c>
    </row>
    <row r="11" spans="1:23" ht="14.25">
      <c r="A11" s="5">
        <v>10</v>
      </c>
      <c r="B11" s="1">
        <v>-0.06562898</v>
      </c>
      <c r="C11" s="1">
        <v>-0.04935039</v>
      </c>
      <c r="D11" s="1">
        <v>0.006575012</v>
      </c>
      <c r="E11" s="1">
        <v>-0.02423526</v>
      </c>
      <c r="F11" s="1">
        <v>-0.01555935</v>
      </c>
      <c r="G11" s="1">
        <v>-0.03775679</v>
      </c>
      <c r="H11" s="1">
        <v>-0.005062202</v>
      </c>
      <c r="I11" s="2" t="s">
        <v>15</v>
      </c>
      <c r="J11" s="2" t="s">
        <v>11</v>
      </c>
      <c r="K11" s="3" t="s">
        <v>21</v>
      </c>
      <c r="L11" s="2">
        <v>1.694</v>
      </c>
      <c r="M11" s="2">
        <v>1.111</v>
      </c>
      <c r="N11" s="4">
        <f t="shared" si="0"/>
        <v>1.4024999999999999</v>
      </c>
      <c r="O11" s="4">
        <f t="shared" si="1"/>
        <v>0.29043280182232345</v>
      </c>
      <c r="P11" s="4">
        <v>0.272</v>
      </c>
      <c r="Q11" s="2">
        <v>1.676</v>
      </c>
      <c r="R11" s="2">
        <f t="shared" si="2"/>
        <v>0.2916811695092238</v>
      </c>
      <c r="S11" s="2">
        <v>0.774</v>
      </c>
      <c r="T11" s="2">
        <f t="shared" si="3"/>
        <v>0.8368138424821002</v>
      </c>
      <c r="U11" s="2">
        <f t="shared" si="4"/>
        <v>0.351421188630491</v>
      </c>
      <c r="V11" s="2" t="s">
        <v>60</v>
      </c>
      <c r="W11" t="s">
        <v>109</v>
      </c>
    </row>
    <row r="12" spans="1:23" ht="14.25">
      <c r="A12" s="5">
        <v>11</v>
      </c>
      <c r="B12" s="1">
        <v>-0.07256748</v>
      </c>
      <c r="C12" s="1">
        <v>-0.06709447</v>
      </c>
      <c r="D12" s="1">
        <v>0.05592049</v>
      </c>
      <c r="E12" s="1">
        <v>-0.02863803</v>
      </c>
      <c r="F12" s="1">
        <v>-0.0462323</v>
      </c>
      <c r="G12" s="1">
        <v>-0.02296904</v>
      </c>
      <c r="H12" s="1">
        <v>-0.0002362218</v>
      </c>
      <c r="I12" s="2" t="s">
        <v>10</v>
      </c>
      <c r="J12" s="2" t="s">
        <v>11</v>
      </c>
      <c r="K12" s="3" t="s">
        <v>21</v>
      </c>
      <c r="L12" s="2">
        <v>2.403</v>
      </c>
      <c r="M12" s="2">
        <v>1.67</v>
      </c>
      <c r="N12" s="4">
        <f t="shared" si="0"/>
        <v>2.0365</v>
      </c>
      <c r="O12" s="4">
        <f t="shared" si="1"/>
        <v>0.4217229240008284</v>
      </c>
      <c r="P12" s="4">
        <v>0.409</v>
      </c>
      <c r="Q12" s="4">
        <v>2.401</v>
      </c>
      <c r="R12" s="2">
        <f t="shared" si="2"/>
        <v>0.4178558997563522</v>
      </c>
      <c r="S12" s="2">
        <v>1.037</v>
      </c>
      <c r="T12" s="2">
        <f t="shared" si="3"/>
        <v>0.8481882548937945</v>
      </c>
      <c r="U12" s="2">
        <f t="shared" si="4"/>
        <v>0.39440694310511093</v>
      </c>
      <c r="V12" s="2" t="s">
        <v>69</v>
      </c>
      <c r="W12" t="s">
        <v>109</v>
      </c>
    </row>
    <row r="13" spans="1:23" ht="14.25">
      <c r="A13" s="5">
        <v>12</v>
      </c>
      <c r="B13" s="1">
        <v>-0.09451386</v>
      </c>
      <c r="C13" s="1">
        <v>-0.02623352</v>
      </c>
      <c r="D13" s="1">
        <v>-0.005725083</v>
      </c>
      <c r="E13" s="1">
        <v>-0.01848326</v>
      </c>
      <c r="F13" s="1">
        <v>-0.01488693</v>
      </c>
      <c r="G13" s="1">
        <v>-0.04210628</v>
      </c>
      <c r="H13" s="1">
        <v>-0.02993346</v>
      </c>
      <c r="I13" s="2" t="s">
        <v>10</v>
      </c>
      <c r="J13" s="2" t="s">
        <v>11</v>
      </c>
      <c r="K13" s="3" t="s">
        <v>22</v>
      </c>
      <c r="L13" s="2">
        <v>0.604</v>
      </c>
      <c r="M13" s="2">
        <v>0.365</v>
      </c>
      <c r="N13" s="4">
        <f t="shared" si="0"/>
        <v>0.4845</v>
      </c>
      <c r="O13" s="4">
        <f t="shared" si="1"/>
        <v>0.10033133153862084</v>
      </c>
      <c r="P13" s="4">
        <v>0.087</v>
      </c>
      <c r="Q13" s="2">
        <v>0.614</v>
      </c>
      <c r="R13" s="2">
        <f t="shared" si="2"/>
        <v>0.10685694396101635</v>
      </c>
      <c r="S13" s="2">
        <v>0.317</v>
      </c>
      <c r="T13" s="2">
        <f t="shared" si="3"/>
        <v>0.7890879478827362</v>
      </c>
      <c r="U13" s="2">
        <f t="shared" si="4"/>
        <v>0.27444794952681384</v>
      </c>
      <c r="V13" s="2" t="s">
        <v>70</v>
      </c>
      <c r="W13" t="s">
        <v>110</v>
      </c>
    </row>
    <row r="14" spans="1:23" ht="14.25">
      <c r="A14" s="5">
        <v>13</v>
      </c>
      <c r="B14" s="1">
        <v>-0.00531961</v>
      </c>
      <c r="C14" s="1">
        <v>-0.01265777</v>
      </c>
      <c r="D14" s="1">
        <v>-0.009805163</v>
      </c>
      <c r="E14" s="1">
        <v>0.05415601</v>
      </c>
      <c r="F14" s="1">
        <v>-0.0334191</v>
      </c>
      <c r="G14" s="1">
        <v>0.002520533</v>
      </c>
      <c r="H14" s="1">
        <v>-0.006108314</v>
      </c>
      <c r="I14" s="2" t="s">
        <v>10</v>
      </c>
      <c r="J14" s="2" t="s">
        <v>11</v>
      </c>
      <c r="K14" s="3" t="s">
        <v>23</v>
      </c>
      <c r="L14" s="2">
        <v>0.529</v>
      </c>
      <c r="M14" s="2">
        <v>0.361</v>
      </c>
      <c r="N14" s="4">
        <f t="shared" si="0"/>
        <v>0.445</v>
      </c>
      <c r="O14" s="4">
        <f t="shared" si="1"/>
        <v>0.09215158417891904</v>
      </c>
      <c r="P14" s="4">
        <v>0.086</v>
      </c>
      <c r="Q14" s="2">
        <v>0.581</v>
      </c>
      <c r="R14" s="2">
        <f t="shared" si="2"/>
        <v>0.10111381830838843</v>
      </c>
      <c r="S14" s="2">
        <v>0.429</v>
      </c>
      <c r="T14" s="2">
        <f t="shared" si="3"/>
        <v>0.76592082616179</v>
      </c>
      <c r="U14" s="2">
        <f t="shared" si="4"/>
        <v>0.20046620046620045</v>
      </c>
      <c r="V14" s="2" t="s">
        <v>71</v>
      </c>
      <c r="W14" s="13" t="s">
        <v>112</v>
      </c>
    </row>
    <row r="15" spans="1:23" ht="14.25">
      <c r="A15" s="5">
        <v>14</v>
      </c>
      <c r="B15" s="1">
        <v>0.01150986</v>
      </c>
      <c r="C15" s="1">
        <v>0.139567</v>
      </c>
      <c r="D15" s="1">
        <v>-0.009352511</v>
      </c>
      <c r="E15" s="1">
        <v>-0.01848088</v>
      </c>
      <c r="F15" s="1">
        <v>-0.02560043</v>
      </c>
      <c r="G15" s="1">
        <v>-0.003803226</v>
      </c>
      <c r="H15" s="1">
        <v>-0.0216965</v>
      </c>
      <c r="I15" s="2" t="s">
        <v>10</v>
      </c>
      <c r="J15" s="2" t="s">
        <v>11</v>
      </c>
      <c r="K15" s="3" t="s">
        <v>17</v>
      </c>
      <c r="L15" s="2">
        <v>5.984</v>
      </c>
      <c r="M15" s="2">
        <v>2.898</v>
      </c>
      <c r="N15" s="4">
        <f t="shared" si="0"/>
        <v>4.441</v>
      </c>
      <c r="O15" s="4">
        <f t="shared" si="1"/>
        <v>0.9196521018844481</v>
      </c>
      <c r="P15" s="4">
        <v>1.065</v>
      </c>
      <c r="Q15" s="2">
        <v>5.746</v>
      </c>
      <c r="R15" s="2">
        <f t="shared" si="2"/>
        <v>1</v>
      </c>
      <c r="S15" s="2">
        <v>4.825</v>
      </c>
      <c r="T15" s="2">
        <f t="shared" si="3"/>
        <v>0.7728854855551687</v>
      </c>
      <c r="U15" s="2">
        <f t="shared" si="4"/>
        <v>0.22072538860103624</v>
      </c>
      <c r="V15" s="2" t="s">
        <v>72</v>
      </c>
      <c r="W15" t="s">
        <v>138</v>
      </c>
    </row>
    <row r="16" spans="1:23" ht="14.25">
      <c r="A16" s="5">
        <v>15</v>
      </c>
      <c r="B16" s="1">
        <v>-0.02796787</v>
      </c>
      <c r="C16" s="1">
        <v>-0.02859312</v>
      </c>
      <c r="D16" s="1">
        <v>-0.01953752</v>
      </c>
      <c r="E16" s="1">
        <v>0.05695418</v>
      </c>
      <c r="F16" s="1">
        <v>0.0126201</v>
      </c>
      <c r="G16" s="1">
        <v>0.003573675</v>
      </c>
      <c r="H16" s="1">
        <v>0.01408939</v>
      </c>
      <c r="I16" s="2" t="s">
        <v>10</v>
      </c>
      <c r="J16" s="2" t="s">
        <v>24</v>
      </c>
      <c r="K16" s="3" t="s">
        <v>25</v>
      </c>
      <c r="L16" s="2">
        <v>1.175</v>
      </c>
      <c r="M16" s="2">
        <v>0.746</v>
      </c>
      <c r="N16" s="4">
        <f t="shared" si="0"/>
        <v>0.9605</v>
      </c>
      <c r="O16" s="4">
        <f t="shared" si="1"/>
        <v>0.1989024642783185</v>
      </c>
      <c r="P16" s="4">
        <v>0.163</v>
      </c>
      <c r="Q16" s="2">
        <v>0.97</v>
      </c>
      <c r="R16" s="2">
        <f t="shared" si="2"/>
        <v>0.16881308736512354</v>
      </c>
      <c r="S16" s="2">
        <v>0.781</v>
      </c>
      <c r="T16" s="2">
        <f t="shared" si="3"/>
        <v>0.9902061855670103</v>
      </c>
      <c r="U16" s="2">
        <f t="shared" si="4"/>
        <v>0.2087067861715749</v>
      </c>
      <c r="V16" s="2" t="s">
        <v>73</v>
      </c>
      <c r="W16" t="s">
        <v>111</v>
      </c>
    </row>
    <row r="17" spans="1:23" ht="14.25">
      <c r="A17" s="5">
        <v>16</v>
      </c>
      <c r="B17" s="1">
        <v>0.2425683</v>
      </c>
      <c r="C17" s="1">
        <v>-0.01564006</v>
      </c>
      <c r="D17" s="1">
        <v>0.01527882</v>
      </c>
      <c r="E17" s="1">
        <v>0.04793033</v>
      </c>
      <c r="F17" s="1">
        <v>0.02516722</v>
      </c>
      <c r="G17" s="1">
        <v>0.03891549</v>
      </c>
      <c r="H17" s="1">
        <v>-0.01206313</v>
      </c>
      <c r="I17" s="2" t="s">
        <v>15</v>
      </c>
      <c r="J17" s="2" t="s">
        <v>26</v>
      </c>
      <c r="K17" s="3" t="s">
        <v>27</v>
      </c>
      <c r="L17" s="2">
        <v>2.106</v>
      </c>
      <c r="M17" s="2">
        <v>1.303</v>
      </c>
      <c r="N17" s="4">
        <f t="shared" si="0"/>
        <v>1.7045</v>
      </c>
      <c r="O17" s="4">
        <f t="shared" si="1"/>
        <v>0.3529716297370056</v>
      </c>
      <c r="P17" s="4">
        <v>0.283</v>
      </c>
      <c r="Q17" s="2">
        <v>1.024</v>
      </c>
      <c r="R17" s="2">
        <f t="shared" si="2"/>
        <v>0.17821092934215105</v>
      </c>
      <c r="S17" s="2">
        <v>0.617</v>
      </c>
      <c r="T17" s="2">
        <f t="shared" si="3"/>
        <v>1.6645507812499998</v>
      </c>
      <c r="U17" s="2">
        <f t="shared" si="4"/>
        <v>0.4586709886547812</v>
      </c>
      <c r="V17" s="2" t="s">
        <v>70</v>
      </c>
      <c r="W17" t="s">
        <v>114</v>
      </c>
    </row>
    <row r="18" spans="1:23" ht="14.25">
      <c r="A18" s="5">
        <v>17</v>
      </c>
      <c r="B18" s="1">
        <v>0.1405084</v>
      </c>
      <c r="C18" s="1">
        <v>-0.1433036</v>
      </c>
      <c r="D18" s="1">
        <v>-0.005604548</v>
      </c>
      <c r="E18" s="1">
        <v>-0.005503593</v>
      </c>
      <c r="F18" s="1">
        <v>0.01493286</v>
      </c>
      <c r="G18" s="1">
        <v>0.001965641</v>
      </c>
      <c r="H18" s="1">
        <v>0.05195589</v>
      </c>
      <c r="I18" s="2" t="s">
        <v>15</v>
      </c>
      <c r="J18" s="2" t="s">
        <v>26</v>
      </c>
      <c r="K18" s="3" t="s">
        <v>28</v>
      </c>
      <c r="L18" s="2">
        <v>0.624</v>
      </c>
      <c r="M18" s="2">
        <v>0.496</v>
      </c>
      <c r="N18" s="4">
        <f t="shared" si="0"/>
        <v>0.56</v>
      </c>
      <c r="O18" s="4">
        <f t="shared" si="1"/>
        <v>0.11596603851729138</v>
      </c>
      <c r="P18" s="4">
        <v>0.052</v>
      </c>
      <c r="Q18" s="2">
        <v>0.209</v>
      </c>
      <c r="R18" s="2">
        <f t="shared" si="2"/>
        <v>0.036373129133310124</v>
      </c>
      <c r="S18" s="2">
        <v>0.196</v>
      </c>
      <c r="T18" s="2">
        <f t="shared" si="3"/>
        <v>2.6794258373205744</v>
      </c>
      <c r="U18" s="2">
        <f t="shared" si="4"/>
        <v>0.26530612244897955</v>
      </c>
      <c r="V18" s="2" t="s">
        <v>70</v>
      </c>
      <c r="W18" t="s">
        <v>113</v>
      </c>
    </row>
    <row r="19" spans="1:23" ht="14.25">
      <c r="A19" s="5">
        <v>18</v>
      </c>
      <c r="B19" s="1">
        <v>0.1366152</v>
      </c>
      <c r="C19" s="1">
        <v>0.08625741</v>
      </c>
      <c r="D19" s="1">
        <v>0.01497687</v>
      </c>
      <c r="E19" s="1">
        <v>-0.03269583</v>
      </c>
      <c r="F19" s="1">
        <v>0.01527515</v>
      </c>
      <c r="G19" s="1">
        <v>0.01882225</v>
      </c>
      <c r="H19" s="1">
        <v>-0.03511234</v>
      </c>
      <c r="I19" s="2" t="s">
        <v>15</v>
      </c>
      <c r="J19" s="2" t="s">
        <v>26</v>
      </c>
      <c r="K19" s="3" t="s">
        <v>29</v>
      </c>
      <c r="L19" s="2">
        <v>4.366</v>
      </c>
      <c r="M19" s="2">
        <v>2.317</v>
      </c>
      <c r="N19" s="4">
        <f t="shared" si="0"/>
        <v>3.3415</v>
      </c>
      <c r="O19" s="4">
        <f t="shared" si="1"/>
        <v>0.6919652101884448</v>
      </c>
      <c r="P19" s="4">
        <v>0.678</v>
      </c>
      <c r="Q19" s="2">
        <v>2.728</v>
      </c>
      <c r="R19" s="2">
        <f t="shared" si="2"/>
        <v>0.47476505395057433</v>
      </c>
      <c r="S19" s="2">
        <v>2.131</v>
      </c>
      <c r="T19" s="2">
        <f t="shared" si="3"/>
        <v>1.2248900293255132</v>
      </c>
      <c r="U19" s="2">
        <f t="shared" si="4"/>
        <v>0.318160488033787</v>
      </c>
      <c r="V19" s="2" t="s">
        <v>74</v>
      </c>
      <c r="W19" s="12" t="s">
        <v>107</v>
      </c>
    </row>
    <row r="20" spans="1:23" ht="14.25">
      <c r="A20" s="5">
        <v>19</v>
      </c>
      <c r="B20" s="1">
        <v>0.192936</v>
      </c>
      <c r="C20" s="1">
        <v>0.002375234</v>
      </c>
      <c r="D20" s="1">
        <v>0.005123924</v>
      </c>
      <c r="E20" s="1">
        <v>-0.006148041</v>
      </c>
      <c r="F20" s="1">
        <v>0.02431025</v>
      </c>
      <c r="G20" s="1">
        <v>0.005939068</v>
      </c>
      <c r="H20" s="1">
        <v>0.01222368</v>
      </c>
      <c r="I20" s="2" t="s">
        <v>10</v>
      </c>
      <c r="J20" s="2" t="s">
        <v>26</v>
      </c>
      <c r="K20" s="3" t="s">
        <v>29</v>
      </c>
      <c r="L20" s="2">
        <v>2.864</v>
      </c>
      <c r="M20" s="2">
        <v>1.837</v>
      </c>
      <c r="N20" s="4">
        <f t="shared" si="0"/>
        <v>2.3505</v>
      </c>
      <c r="O20" s="4">
        <f t="shared" si="1"/>
        <v>0.4867467384551667</v>
      </c>
      <c r="P20" s="4">
        <v>0.393</v>
      </c>
      <c r="Q20" s="2">
        <v>1.876</v>
      </c>
      <c r="R20" s="2">
        <f t="shared" si="2"/>
        <v>0.32648799164636266</v>
      </c>
      <c r="S20" s="2">
        <v>1.156</v>
      </c>
      <c r="T20" s="2">
        <f t="shared" si="3"/>
        <v>1.2529317697228144</v>
      </c>
      <c r="U20" s="2">
        <f t="shared" si="4"/>
        <v>0.3399653979238755</v>
      </c>
      <c r="V20" s="2" t="s">
        <v>69</v>
      </c>
      <c r="W20" s="12" t="s">
        <v>107</v>
      </c>
    </row>
    <row r="21" spans="1:23" ht="14.25">
      <c r="A21" s="5">
        <v>20</v>
      </c>
      <c r="B21" s="1">
        <v>0.1633413</v>
      </c>
      <c r="C21" s="1">
        <v>-0.1614071</v>
      </c>
      <c r="D21" s="1">
        <v>0.00954375</v>
      </c>
      <c r="E21" s="1">
        <v>0.001043548</v>
      </c>
      <c r="F21" s="1">
        <v>-0.02660434</v>
      </c>
      <c r="G21" s="1">
        <v>0.03122908</v>
      </c>
      <c r="H21" s="1">
        <v>-0.03792325</v>
      </c>
      <c r="I21" s="2" t="s">
        <v>30</v>
      </c>
      <c r="J21" s="2" t="s">
        <v>26</v>
      </c>
      <c r="K21" s="3" t="s">
        <v>29</v>
      </c>
      <c r="L21" s="2">
        <v>0.855</v>
      </c>
      <c r="M21" s="2">
        <v>0.752</v>
      </c>
      <c r="N21" s="4">
        <f t="shared" si="0"/>
        <v>0.8035</v>
      </c>
      <c r="O21" s="4">
        <f t="shared" si="1"/>
        <v>0.1663905570511493</v>
      </c>
      <c r="P21" s="4">
        <v>0.091</v>
      </c>
      <c r="Q21" s="2">
        <v>0.417</v>
      </c>
      <c r="R21" s="2">
        <f t="shared" si="2"/>
        <v>0.07257222415593455</v>
      </c>
      <c r="S21" s="2">
        <v>0.188</v>
      </c>
      <c r="T21" s="2">
        <f t="shared" si="3"/>
        <v>1.9268585131894485</v>
      </c>
      <c r="U21" s="2">
        <f t="shared" si="4"/>
        <v>0.48404255319148937</v>
      </c>
      <c r="V21" s="2" t="s">
        <v>75</v>
      </c>
      <c r="W21" s="12" t="s">
        <v>107</v>
      </c>
    </row>
    <row r="22" spans="1:23" ht="14.25">
      <c r="A22" s="5">
        <v>21</v>
      </c>
      <c r="B22" s="1">
        <v>0.07838573</v>
      </c>
      <c r="C22" s="1">
        <v>0.09437354</v>
      </c>
      <c r="D22" s="1">
        <v>-0.01955625</v>
      </c>
      <c r="E22" s="1">
        <v>0.01846541</v>
      </c>
      <c r="F22" s="1">
        <v>-0.01167273</v>
      </c>
      <c r="G22" s="1">
        <v>0.02094577</v>
      </c>
      <c r="H22" s="1">
        <v>-0.007124265</v>
      </c>
      <c r="I22" s="2" t="s">
        <v>31</v>
      </c>
      <c r="J22" s="2" t="s">
        <v>26</v>
      </c>
      <c r="K22" s="3" t="s">
        <v>32</v>
      </c>
      <c r="L22" s="2">
        <v>0.498</v>
      </c>
      <c r="M22" s="2">
        <v>0.326</v>
      </c>
      <c r="N22" s="4">
        <f t="shared" si="0"/>
        <v>0.41200000000000003</v>
      </c>
      <c r="O22" s="4">
        <f t="shared" si="1"/>
        <v>0.08531787119486438</v>
      </c>
      <c r="P22" s="4">
        <v>0.109</v>
      </c>
      <c r="Q22" s="2">
        <v>0.272</v>
      </c>
      <c r="R22" s="2">
        <f t="shared" si="2"/>
        <v>0.047337278106508875</v>
      </c>
      <c r="S22" s="2">
        <v>0.194</v>
      </c>
      <c r="T22" s="2">
        <f t="shared" si="3"/>
        <v>1.5147058823529411</v>
      </c>
      <c r="U22" s="2">
        <f t="shared" si="4"/>
        <v>0.5618556701030928</v>
      </c>
      <c r="V22" s="2" t="s">
        <v>76</v>
      </c>
      <c r="W22" s="12" t="s">
        <v>107</v>
      </c>
    </row>
    <row r="23" spans="1:23" ht="14.25">
      <c r="A23" s="5">
        <v>22</v>
      </c>
      <c r="B23" s="1">
        <v>0.1734648</v>
      </c>
      <c r="C23" s="1">
        <v>-0.02913066</v>
      </c>
      <c r="D23" s="1">
        <v>-0.004219667</v>
      </c>
      <c r="E23" s="1">
        <v>-0.02634748</v>
      </c>
      <c r="F23" s="1">
        <v>-0.005720397</v>
      </c>
      <c r="G23" s="1">
        <v>-0.03779293</v>
      </c>
      <c r="H23" s="1">
        <v>0.003388675</v>
      </c>
      <c r="I23" s="2" t="s">
        <v>15</v>
      </c>
      <c r="J23" s="2" t="s">
        <v>26</v>
      </c>
      <c r="K23" s="3" t="s">
        <v>33</v>
      </c>
      <c r="L23" s="2">
        <v>2.59</v>
      </c>
      <c r="M23" s="2">
        <v>1.415</v>
      </c>
      <c r="N23" s="4">
        <f t="shared" si="0"/>
        <v>2.0025</v>
      </c>
      <c r="O23" s="4">
        <f t="shared" si="1"/>
        <v>0.41468212880513566</v>
      </c>
      <c r="P23" s="4">
        <v>0.319</v>
      </c>
      <c r="Q23" s="2">
        <v>0.831</v>
      </c>
      <c r="R23" s="2">
        <f t="shared" si="2"/>
        <v>0.14462234597981202</v>
      </c>
      <c r="S23" s="2">
        <v>0.943</v>
      </c>
      <c r="T23" s="2">
        <f t="shared" si="3"/>
        <v>2.4097472924187726</v>
      </c>
      <c r="U23" s="2">
        <f t="shared" si="4"/>
        <v>0.33828207847295866</v>
      </c>
      <c r="V23" s="2" t="s">
        <v>77</v>
      </c>
      <c r="W23" s="12" t="s">
        <v>107</v>
      </c>
    </row>
    <row r="24" spans="1:23" ht="14.25">
      <c r="A24" s="5">
        <v>23</v>
      </c>
      <c r="B24" s="1">
        <v>0.1779964</v>
      </c>
      <c r="C24" s="1">
        <v>-0.008349932</v>
      </c>
      <c r="D24" s="1">
        <v>-0.0001974159</v>
      </c>
      <c r="E24" s="1">
        <v>-0.02270382</v>
      </c>
      <c r="F24" s="1">
        <v>-0.0001957227</v>
      </c>
      <c r="G24" s="1">
        <v>-0.02194543</v>
      </c>
      <c r="H24" s="1">
        <v>-0.007436686</v>
      </c>
      <c r="I24" s="2" t="s">
        <v>10</v>
      </c>
      <c r="J24" s="2" t="s">
        <v>26</v>
      </c>
      <c r="K24" s="3" t="s">
        <v>33</v>
      </c>
      <c r="L24" s="2">
        <v>1.951</v>
      </c>
      <c r="M24" s="2">
        <v>1.069</v>
      </c>
      <c r="N24" s="4">
        <f t="shared" si="0"/>
        <v>1.51</v>
      </c>
      <c r="O24" s="4">
        <f t="shared" si="1"/>
        <v>0.3126941395734107</v>
      </c>
      <c r="P24" s="4">
        <v>0.263</v>
      </c>
      <c r="Q24" s="2">
        <v>0.733</v>
      </c>
      <c r="R24" s="2">
        <f t="shared" si="2"/>
        <v>0.127567003132614</v>
      </c>
      <c r="S24" s="2">
        <v>0.662</v>
      </c>
      <c r="T24" s="2">
        <f t="shared" si="3"/>
        <v>2.060027285129604</v>
      </c>
      <c r="U24" s="2">
        <f t="shared" si="4"/>
        <v>0.3972809667673716</v>
      </c>
      <c r="V24" s="2" t="s">
        <v>78</v>
      </c>
      <c r="W24" s="12" t="s">
        <v>107</v>
      </c>
    </row>
    <row r="25" spans="1:23" ht="14.25">
      <c r="A25" s="5">
        <v>24</v>
      </c>
      <c r="B25" s="1">
        <v>0.1721343</v>
      </c>
      <c r="C25" s="1">
        <v>0.05423512</v>
      </c>
      <c r="D25" s="1">
        <v>0.0117923</v>
      </c>
      <c r="E25" s="1">
        <v>-0.03277055</v>
      </c>
      <c r="F25" s="1">
        <v>0.03816599</v>
      </c>
      <c r="G25" s="1">
        <v>0.01288585</v>
      </c>
      <c r="H25" s="1">
        <v>0.02433423</v>
      </c>
      <c r="I25" s="2" t="s">
        <v>15</v>
      </c>
      <c r="J25" s="2" t="s">
        <v>26</v>
      </c>
      <c r="K25" s="3" t="s">
        <v>34</v>
      </c>
      <c r="L25" s="2">
        <v>3.736</v>
      </c>
      <c r="M25" s="2">
        <v>2.412</v>
      </c>
      <c r="N25" s="4">
        <f t="shared" si="0"/>
        <v>3.074</v>
      </c>
      <c r="O25" s="4">
        <f t="shared" si="1"/>
        <v>0.6365707185752744</v>
      </c>
      <c r="P25" s="4">
        <v>0.555</v>
      </c>
      <c r="Q25" s="2">
        <v>2.195</v>
      </c>
      <c r="R25" s="2">
        <f t="shared" si="2"/>
        <v>0.38200487295509916</v>
      </c>
      <c r="S25" s="2">
        <v>1.423</v>
      </c>
      <c r="T25" s="2">
        <f t="shared" si="3"/>
        <v>1.4004555808656036</v>
      </c>
      <c r="U25" s="2">
        <f t="shared" si="4"/>
        <v>0.3900210822206606</v>
      </c>
      <c r="V25" s="2" t="s">
        <v>79</v>
      </c>
      <c r="W25" s="12" t="s">
        <v>107</v>
      </c>
    </row>
    <row r="26" spans="1:23" ht="14.25">
      <c r="A26" s="5">
        <v>25</v>
      </c>
      <c r="B26" s="1">
        <v>0.1594856</v>
      </c>
      <c r="C26" s="1">
        <v>0.00118305</v>
      </c>
      <c r="D26" s="1">
        <v>0.004668734</v>
      </c>
      <c r="E26" s="1">
        <v>-0.02603157</v>
      </c>
      <c r="F26" s="1">
        <v>-0.006533122</v>
      </c>
      <c r="G26" s="1">
        <v>0.0275242</v>
      </c>
      <c r="H26" s="1">
        <v>-0.03627192</v>
      </c>
      <c r="I26" s="2" t="s">
        <v>10</v>
      </c>
      <c r="J26" s="2" t="s">
        <v>26</v>
      </c>
      <c r="K26" s="3" t="s">
        <v>34</v>
      </c>
      <c r="L26" s="2">
        <v>1.893</v>
      </c>
      <c r="M26" s="2">
        <v>1.045</v>
      </c>
      <c r="N26" s="4">
        <f t="shared" si="0"/>
        <v>1.4689999999999999</v>
      </c>
      <c r="O26" s="4">
        <f t="shared" si="1"/>
        <v>0.3042037688962518</v>
      </c>
      <c r="P26" s="4">
        <v>0.246</v>
      </c>
      <c r="Q26" s="2">
        <v>0.871</v>
      </c>
      <c r="R26" s="2">
        <f t="shared" si="2"/>
        <v>0.1515837104072398</v>
      </c>
      <c r="S26" s="2">
        <v>0.618</v>
      </c>
      <c r="T26" s="2">
        <f t="shared" si="3"/>
        <v>1.6865671641791042</v>
      </c>
      <c r="U26" s="2">
        <f t="shared" si="4"/>
        <v>0.39805825242718446</v>
      </c>
      <c r="V26" s="2" t="s">
        <v>80</v>
      </c>
      <c r="W26" s="12" t="s">
        <v>107</v>
      </c>
    </row>
    <row r="27" spans="1:23" ht="14.25">
      <c r="A27" s="5">
        <v>26</v>
      </c>
      <c r="B27" s="1">
        <v>0.1719495</v>
      </c>
      <c r="C27" s="1">
        <v>-0.06315114</v>
      </c>
      <c r="D27" s="1">
        <v>-0.01043592</v>
      </c>
      <c r="E27" s="1">
        <v>0.006593511</v>
      </c>
      <c r="F27" s="1">
        <v>0.008780804</v>
      </c>
      <c r="G27" s="1">
        <v>-0.006773714</v>
      </c>
      <c r="H27" s="1">
        <v>0.009756495</v>
      </c>
      <c r="I27" s="2" t="s">
        <v>35</v>
      </c>
      <c r="J27" s="2" t="s">
        <v>26</v>
      </c>
      <c r="K27" s="3" t="s">
        <v>34</v>
      </c>
      <c r="L27" s="2">
        <v>0.838</v>
      </c>
      <c r="M27" s="2">
        <v>0.545</v>
      </c>
      <c r="N27" s="4">
        <f t="shared" si="0"/>
        <v>0.6915</v>
      </c>
      <c r="O27" s="4">
        <f t="shared" si="1"/>
        <v>0.14319734934769104</v>
      </c>
      <c r="P27" s="4">
        <v>0.093</v>
      </c>
      <c r="Q27" s="2">
        <v>0.393</v>
      </c>
      <c r="R27" s="2">
        <f t="shared" si="2"/>
        <v>0.0683954054994779</v>
      </c>
      <c r="S27" s="2">
        <v>0.287</v>
      </c>
      <c r="T27" s="2">
        <f t="shared" si="3"/>
        <v>1.7595419847328244</v>
      </c>
      <c r="U27" s="2">
        <f t="shared" si="4"/>
        <v>0.3240418118466899</v>
      </c>
      <c r="V27" s="2" t="s">
        <v>81</v>
      </c>
      <c r="W27" s="12" t="s">
        <v>107</v>
      </c>
    </row>
    <row r="28" spans="1:23" ht="14.25">
      <c r="A28" s="5">
        <v>27</v>
      </c>
      <c r="B28" s="1">
        <v>0.2041542</v>
      </c>
      <c r="C28" s="1">
        <v>0.03159685</v>
      </c>
      <c r="D28" s="1">
        <v>-0.01537836</v>
      </c>
      <c r="E28" s="1">
        <v>-0.01510583</v>
      </c>
      <c r="F28" s="1">
        <v>-0.05298341</v>
      </c>
      <c r="G28" s="1">
        <v>-0.0567121</v>
      </c>
      <c r="H28" s="1">
        <v>0.0139123</v>
      </c>
      <c r="I28" s="2" t="s">
        <v>15</v>
      </c>
      <c r="J28" s="2" t="s">
        <v>26</v>
      </c>
      <c r="K28" s="3" t="s">
        <v>36</v>
      </c>
      <c r="L28" s="2">
        <v>0.324</v>
      </c>
      <c r="M28" s="2">
        <v>0.171</v>
      </c>
      <c r="N28" s="4">
        <f t="shared" si="0"/>
        <v>0.2475</v>
      </c>
      <c r="O28" s="4">
        <f t="shared" si="1"/>
        <v>0.05125284738041003</v>
      </c>
      <c r="P28" s="4">
        <v>0.046</v>
      </c>
      <c r="Q28" s="2">
        <v>0.21</v>
      </c>
      <c r="R28" s="2">
        <f t="shared" si="2"/>
        <v>0.03654716324399582</v>
      </c>
      <c r="S28" s="2">
        <v>0.172</v>
      </c>
      <c r="T28" s="2">
        <f t="shared" si="3"/>
        <v>1.1785714285714286</v>
      </c>
      <c r="U28" s="2">
        <f t="shared" si="4"/>
        <v>0.2674418604651163</v>
      </c>
      <c r="V28" s="2" t="s">
        <v>82</v>
      </c>
      <c r="W28" t="s">
        <v>115</v>
      </c>
    </row>
    <row r="29" spans="1:23" ht="14.25">
      <c r="A29" s="5">
        <v>28</v>
      </c>
      <c r="B29" s="1">
        <v>-0.04440227</v>
      </c>
      <c r="C29" s="1">
        <v>0.05399862</v>
      </c>
      <c r="D29" s="1">
        <v>0.17705</v>
      </c>
      <c r="E29" s="1">
        <v>0.0472128</v>
      </c>
      <c r="F29" s="1">
        <v>0.04420771</v>
      </c>
      <c r="G29" s="1">
        <v>-0.03128666</v>
      </c>
      <c r="H29" s="1">
        <v>-0.01260944</v>
      </c>
      <c r="I29" s="2" t="s">
        <v>10</v>
      </c>
      <c r="J29" s="2" t="s">
        <v>24</v>
      </c>
      <c r="K29" s="3" t="s">
        <v>37</v>
      </c>
      <c r="L29" s="2">
        <v>0.379</v>
      </c>
      <c r="M29" s="2">
        <v>0.291</v>
      </c>
      <c r="N29" s="4">
        <f t="shared" si="0"/>
        <v>0.33499999999999996</v>
      </c>
      <c r="O29" s="4">
        <f t="shared" si="1"/>
        <v>0.06937254089873679</v>
      </c>
      <c r="P29" s="4">
        <v>0.078</v>
      </c>
      <c r="Q29" s="2">
        <v>0.393</v>
      </c>
      <c r="R29" s="2">
        <f t="shared" si="2"/>
        <v>0.0683954054994779</v>
      </c>
      <c r="S29" s="2">
        <v>0.186</v>
      </c>
      <c r="T29" s="2">
        <f t="shared" si="3"/>
        <v>0.8524173027989821</v>
      </c>
      <c r="U29" s="2">
        <f t="shared" si="4"/>
        <v>0.41935483870967744</v>
      </c>
      <c r="V29" s="2" t="s">
        <v>74</v>
      </c>
      <c r="W29" t="s">
        <v>125</v>
      </c>
    </row>
    <row r="30" spans="1:23" ht="14.25">
      <c r="A30" s="5">
        <v>29</v>
      </c>
      <c r="B30" s="1">
        <v>-0.006111453</v>
      </c>
      <c r="C30" s="1">
        <v>0.1416219</v>
      </c>
      <c r="D30" s="1">
        <v>-0.00698523</v>
      </c>
      <c r="E30" s="1">
        <v>-0.04440482</v>
      </c>
      <c r="F30" s="1">
        <v>-0.00284025</v>
      </c>
      <c r="G30" s="1">
        <v>-0.001728738</v>
      </c>
      <c r="H30" s="1">
        <v>0.01764532</v>
      </c>
      <c r="I30" s="2" t="s">
        <v>10</v>
      </c>
      <c r="J30" s="2" t="s">
        <v>38</v>
      </c>
      <c r="K30" s="9" t="s">
        <v>39</v>
      </c>
      <c r="L30" s="2">
        <v>0.063</v>
      </c>
      <c r="M30" s="2">
        <v>0.038</v>
      </c>
      <c r="N30" s="4">
        <f t="shared" si="0"/>
        <v>0.0505</v>
      </c>
      <c r="O30" s="4">
        <f t="shared" si="1"/>
        <v>0.010457651687720027</v>
      </c>
      <c r="P30" s="4">
        <v>0.016</v>
      </c>
      <c r="Q30" s="2">
        <v>0.099</v>
      </c>
      <c r="R30" s="2">
        <f t="shared" si="2"/>
        <v>0.017229376957883746</v>
      </c>
      <c r="S30" s="2">
        <v>0.055</v>
      </c>
      <c r="T30" s="2">
        <f t="shared" si="3"/>
        <v>0.51010101010101</v>
      </c>
      <c r="U30" s="2">
        <f t="shared" si="4"/>
        <v>0.2909090909090909</v>
      </c>
      <c r="V30" s="2" t="s">
        <v>83</v>
      </c>
      <c r="W30" t="s">
        <v>116</v>
      </c>
    </row>
    <row r="31" spans="1:23" ht="14.25">
      <c r="A31" s="5">
        <v>30</v>
      </c>
      <c r="B31" s="1">
        <v>-0.0867901</v>
      </c>
      <c r="C31" s="1">
        <v>-0.02667146</v>
      </c>
      <c r="D31" s="1">
        <v>-0.01908988</v>
      </c>
      <c r="E31" s="1">
        <v>-0.00491451</v>
      </c>
      <c r="F31" s="1">
        <v>0.006366013</v>
      </c>
      <c r="G31" s="1">
        <v>0.002311716</v>
      </c>
      <c r="H31" s="1">
        <v>-7.484369E-05</v>
      </c>
      <c r="I31" s="2" t="s">
        <v>15</v>
      </c>
      <c r="J31" s="2" t="s">
        <v>38</v>
      </c>
      <c r="K31" s="9" t="s">
        <v>96</v>
      </c>
      <c r="L31" s="2">
        <v>1.432</v>
      </c>
      <c r="M31" s="2">
        <v>1.233</v>
      </c>
      <c r="N31" s="4">
        <f t="shared" si="0"/>
        <v>1.3325</v>
      </c>
      <c r="O31" s="4">
        <f t="shared" si="1"/>
        <v>0.2759370470076621</v>
      </c>
      <c r="P31" s="4">
        <v>0.222</v>
      </c>
      <c r="Q31" s="2">
        <v>1.011</v>
      </c>
      <c r="R31" s="2">
        <f t="shared" si="2"/>
        <v>0.175948485903237</v>
      </c>
      <c r="S31" s="2">
        <v>1.045</v>
      </c>
      <c r="T31" s="2">
        <f t="shared" si="3"/>
        <v>1.318001978239367</v>
      </c>
      <c r="U31" s="2">
        <f t="shared" si="4"/>
        <v>0.21244019138755982</v>
      </c>
      <c r="V31" s="2" t="s">
        <v>84</v>
      </c>
      <c r="W31" t="s">
        <v>119</v>
      </c>
    </row>
    <row r="32" spans="1:23" ht="14.25">
      <c r="A32" s="5">
        <v>31</v>
      </c>
      <c r="B32" s="1">
        <v>-0.06182461</v>
      </c>
      <c r="C32" s="1">
        <v>-0.05091135</v>
      </c>
      <c r="D32" s="1">
        <v>-0.0253185</v>
      </c>
      <c r="E32" s="1">
        <v>0.005144502</v>
      </c>
      <c r="F32" s="1">
        <v>-0.0004399443</v>
      </c>
      <c r="G32" s="1">
        <v>-0.006051576</v>
      </c>
      <c r="H32" s="1">
        <v>-0.01618314</v>
      </c>
      <c r="I32" s="2" t="s">
        <v>15</v>
      </c>
      <c r="J32" s="2" t="s">
        <v>38</v>
      </c>
      <c r="K32" s="9" t="s">
        <v>40</v>
      </c>
      <c r="L32" s="2">
        <v>1.51</v>
      </c>
      <c r="M32" s="2">
        <v>1.012</v>
      </c>
      <c r="N32" s="4">
        <f t="shared" si="0"/>
        <v>1.2610000000000001</v>
      </c>
      <c r="O32" s="4">
        <f t="shared" si="1"/>
        <v>0.26113066887554365</v>
      </c>
      <c r="P32" s="4">
        <v>0.18</v>
      </c>
      <c r="Q32" s="2">
        <v>1.258</v>
      </c>
      <c r="R32" s="2">
        <f t="shared" si="2"/>
        <v>0.21893491124260353</v>
      </c>
      <c r="S32" s="2">
        <v>1.069</v>
      </c>
      <c r="T32" s="2">
        <f t="shared" si="3"/>
        <v>1.0023847376788555</v>
      </c>
      <c r="U32" s="2">
        <f t="shared" si="4"/>
        <v>0.16838166510757718</v>
      </c>
      <c r="V32" s="2" t="s">
        <v>85</v>
      </c>
      <c r="W32" t="s">
        <v>119</v>
      </c>
    </row>
    <row r="33" spans="1:23" ht="14.25">
      <c r="A33" s="5">
        <v>32</v>
      </c>
      <c r="B33" s="1">
        <v>0.02753974</v>
      </c>
      <c r="C33" s="1">
        <v>0.07412542</v>
      </c>
      <c r="D33" s="1">
        <v>-0.02397208</v>
      </c>
      <c r="E33" s="1">
        <v>0.004084014</v>
      </c>
      <c r="F33" s="1">
        <v>0.01786448</v>
      </c>
      <c r="G33" s="1">
        <v>-0.003139906</v>
      </c>
      <c r="H33" s="1">
        <v>0.05494656</v>
      </c>
      <c r="I33" s="2" t="s">
        <v>10</v>
      </c>
      <c r="J33" s="2" t="s">
        <v>38</v>
      </c>
      <c r="K33" s="9" t="s">
        <v>41</v>
      </c>
      <c r="L33" s="2">
        <v>0.233</v>
      </c>
      <c r="M33" s="2">
        <v>0.168</v>
      </c>
      <c r="N33" s="4">
        <f t="shared" si="0"/>
        <v>0.2005</v>
      </c>
      <c r="O33" s="4">
        <f t="shared" si="1"/>
        <v>0.04151998343342307</v>
      </c>
      <c r="P33" s="4">
        <v>0.05</v>
      </c>
      <c r="Q33" s="2">
        <v>0.342</v>
      </c>
      <c r="R33" s="2">
        <f t="shared" si="2"/>
        <v>0.059519665854507485</v>
      </c>
      <c r="S33" s="2">
        <v>0.226</v>
      </c>
      <c r="T33" s="2">
        <f t="shared" si="3"/>
        <v>0.5862573099415205</v>
      </c>
      <c r="U33" s="2">
        <f t="shared" si="4"/>
        <v>0.22123893805309736</v>
      </c>
      <c r="V33" s="2" t="s">
        <v>86</v>
      </c>
      <c r="W33" t="s">
        <v>122</v>
      </c>
    </row>
    <row r="34" spans="1:23" ht="14.25">
      <c r="A34" s="5">
        <v>33</v>
      </c>
      <c r="B34" s="1">
        <v>-0.03788189</v>
      </c>
      <c r="C34" s="1">
        <v>-0.009988842</v>
      </c>
      <c r="D34" s="1">
        <v>-0.0235362</v>
      </c>
      <c r="E34" s="1">
        <v>0.01769621</v>
      </c>
      <c r="F34" s="1">
        <v>0.01828733</v>
      </c>
      <c r="G34" s="1">
        <v>0.01535777</v>
      </c>
      <c r="H34" s="1">
        <v>0.02515006</v>
      </c>
      <c r="I34" s="2" t="s">
        <v>15</v>
      </c>
      <c r="J34" s="2" t="s">
        <v>38</v>
      </c>
      <c r="K34" s="9" t="s">
        <v>41</v>
      </c>
      <c r="L34" s="2">
        <v>0.209</v>
      </c>
      <c r="M34" s="2">
        <v>0.18</v>
      </c>
      <c r="N34" s="4">
        <f t="shared" si="0"/>
        <v>0.1945</v>
      </c>
      <c r="O34" s="4">
        <f t="shared" si="1"/>
        <v>0.04027749016359495</v>
      </c>
      <c r="P34" s="4">
        <v>0.032</v>
      </c>
      <c r="Q34" s="4">
        <v>0.311</v>
      </c>
      <c r="R34" s="2">
        <f t="shared" si="2"/>
        <v>0.05412460842325095</v>
      </c>
      <c r="S34" s="2">
        <v>0.189</v>
      </c>
      <c r="T34" s="2">
        <f t="shared" si="3"/>
        <v>0.6254019292604501</v>
      </c>
      <c r="U34" s="2">
        <f t="shared" si="4"/>
        <v>0.1693121693121693</v>
      </c>
      <c r="V34" s="2" t="s">
        <v>86</v>
      </c>
      <c r="W34" t="s">
        <v>122</v>
      </c>
    </row>
    <row r="35" spans="1:23" ht="14.25">
      <c r="A35" s="5">
        <v>34</v>
      </c>
      <c r="B35" s="1">
        <v>-0.06490111</v>
      </c>
      <c r="C35" s="1">
        <v>0.02071936</v>
      </c>
      <c r="D35" s="1">
        <v>-0.0213657</v>
      </c>
      <c r="E35" s="1">
        <v>0.02110341</v>
      </c>
      <c r="F35" s="1">
        <v>0.005854105</v>
      </c>
      <c r="G35" s="1">
        <v>0.02827479</v>
      </c>
      <c r="H35" s="1">
        <v>-0.02375467</v>
      </c>
      <c r="I35" s="2" t="s">
        <v>10</v>
      </c>
      <c r="J35" s="2" t="s">
        <v>38</v>
      </c>
      <c r="K35" s="9" t="s">
        <v>42</v>
      </c>
      <c r="L35" s="2">
        <v>0.399</v>
      </c>
      <c r="M35" s="2">
        <v>0.295</v>
      </c>
      <c r="N35" s="4">
        <f t="shared" si="0"/>
        <v>0.347</v>
      </c>
      <c r="O35" s="4">
        <f t="shared" si="1"/>
        <v>0.07185752743839303</v>
      </c>
      <c r="P35" s="4">
        <v>0.074</v>
      </c>
      <c r="Q35" s="2">
        <v>0.424</v>
      </c>
      <c r="R35" s="2">
        <f t="shared" si="2"/>
        <v>0.07379046293073442</v>
      </c>
      <c r="S35" s="2">
        <v>0.214</v>
      </c>
      <c r="T35" s="2">
        <f t="shared" si="3"/>
        <v>0.8183962264150944</v>
      </c>
      <c r="U35" s="2">
        <f t="shared" si="4"/>
        <v>0.34579439252336447</v>
      </c>
      <c r="V35" s="2" t="s">
        <v>87</v>
      </c>
      <c r="W35" t="s">
        <v>123</v>
      </c>
    </row>
    <row r="36" spans="1:23" ht="14.25">
      <c r="A36" s="5">
        <v>35</v>
      </c>
      <c r="B36" s="1">
        <v>-0.07412705</v>
      </c>
      <c r="C36" s="1">
        <v>0.0345275</v>
      </c>
      <c r="D36" s="1">
        <v>-0.0278629</v>
      </c>
      <c r="E36" s="1">
        <v>-0.01997684</v>
      </c>
      <c r="F36" s="1">
        <v>0.01035353</v>
      </c>
      <c r="G36" s="1">
        <v>0.009280763</v>
      </c>
      <c r="H36" s="1">
        <v>-0.01956829</v>
      </c>
      <c r="I36" s="2" t="s">
        <v>10</v>
      </c>
      <c r="J36" s="2" t="s">
        <v>38</v>
      </c>
      <c r="K36" s="9" t="s">
        <v>43</v>
      </c>
      <c r="L36" s="2">
        <v>0.201</v>
      </c>
      <c r="M36" s="2">
        <v>0.116</v>
      </c>
      <c r="N36" s="4">
        <f t="shared" si="0"/>
        <v>0.1585</v>
      </c>
      <c r="O36" s="4">
        <f t="shared" si="1"/>
        <v>0.03282253054462622</v>
      </c>
      <c r="P36" s="4">
        <v>0.037</v>
      </c>
      <c r="Q36" s="2">
        <v>0.281</v>
      </c>
      <c r="R36" s="2">
        <f t="shared" si="2"/>
        <v>0.04890358510268013</v>
      </c>
      <c r="S36" s="2">
        <v>0.163</v>
      </c>
      <c r="T36" s="2">
        <f t="shared" si="3"/>
        <v>0.5640569395017793</v>
      </c>
      <c r="U36" s="2">
        <f t="shared" si="4"/>
        <v>0.22699386503067484</v>
      </c>
      <c r="V36" s="2" t="s">
        <v>88</v>
      </c>
      <c r="W36" t="s">
        <v>120</v>
      </c>
    </row>
    <row r="37" spans="1:23" ht="14.25">
      <c r="A37" s="5">
        <v>36</v>
      </c>
      <c r="B37" s="1">
        <v>-0.1053566</v>
      </c>
      <c r="C37" s="1">
        <v>-0.006217738</v>
      </c>
      <c r="D37" s="1">
        <v>-0.0248245</v>
      </c>
      <c r="E37" s="1">
        <v>-0.006024577</v>
      </c>
      <c r="F37" s="1">
        <v>0.01017951</v>
      </c>
      <c r="G37" s="1">
        <v>0.007117275</v>
      </c>
      <c r="H37" s="1">
        <v>-0.01446863</v>
      </c>
      <c r="I37" s="2" t="s">
        <v>10</v>
      </c>
      <c r="J37" s="2" t="s">
        <v>38</v>
      </c>
      <c r="K37" s="9" t="s">
        <v>44</v>
      </c>
      <c r="L37" s="2">
        <v>0.617</v>
      </c>
      <c r="M37" s="2">
        <v>0.446</v>
      </c>
      <c r="N37" s="4">
        <f t="shared" si="0"/>
        <v>0.5315</v>
      </c>
      <c r="O37" s="4">
        <f t="shared" si="1"/>
        <v>0.11006419548560778</v>
      </c>
      <c r="P37" s="4">
        <v>0.096</v>
      </c>
      <c r="Q37" s="4">
        <v>0.733</v>
      </c>
      <c r="R37" s="2">
        <f t="shared" si="2"/>
        <v>0.127567003132614</v>
      </c>
      <c r="S37" s="2">
        <v>0.553</v>
      </c>
      <c r="T37" s="2">
        <f t="shared" si="3"/>
        <v>0.7251023192360163</v>
      </c>
      <c r="U37" s="2">
        <f t="shared" si="4"/>
        <v>0.1735985533453888</v>
      </c>
      <c r="V37" s="2" t="s">
        <v>89</v>
      </c>
      <c r="W37" t="s">
        <v>121</v>
      </c>
    </row>
    <row r="38" spans="1:23" ht="14.25">
      <c r="A38" s="5">
        <v>37</v>
      </c>
      <c r="B38" s="1">
        <v>-0.1333527</v>
      </c>
      <c r="C38" s="1">
        <v>-0.03186602</v>
      </c>
      <c r="D38" s="1">
        <v>-0.02686716</v>
      </c>
      <c r="E38" s="1">
        <v>0.001178895</v>
      </c>
      <c r="F38" s="1">
        <v>0.005200467</v>
      </c>
      <c r="G38" s="1">
        <v>-0.005972417</v>
      </c>
      <c r="H38" s="1">
        <v>-0.008464909</v>
      </c>
      <c r="I38" s="2" t="s">
        <v>10</v>
      </c>
      <c r="J38" s="2" t="s">
        <v>38</v>
      </c>
      <c r="K38" s="9" t="s">
        <v>45</v>
      </c>
      <c r="L38" s="2">
        <v>0.194</v>
      </c>
      <c r="M38" s="2">
        <v>0.134</v>
      </c>
      <c r="N38" s="4">
        <f t="shared" si="0"/>
        <v>0.164</v>
      </c>
      <c r="O38" s="4">
        <f t="shared" si="1"/>
        <v>0.03396148270863533</v>
      </c>
      <c r="P38" s="4">
        <v>0.024</v>
      </c>
      <c r="Q38" s="2">
        <v>0.249</v>
      </c>
      <c r="R38" s="2">
        <f t="shared" si="2"/>
        <v>0.0433344935607379</v>
      </c>
      <c r="S38" s="2">
        <v>0.122</v>
      </c>
      <c r="T38" s="2">
        <f t="shared" si="3"/>
        <v>0.6586345381526105</v>
      </c>
      <c r="U38" s="2">
        <f t="shared" si="4"/>
        <v>0.19672131147540983</v>
      </c>
      <c r="V38" s="2" t="s">
        <v>90</v>
      </c>
      <c r="W38" t="s">
        <v>121</v>
      </c>
    </row>
    <row r="39" spans="1:23" ht="14.25">
      <c r="A39" s="5">
        <v>38</v>
      </c>
      <c r="B39" s="1">
        <v>-0.02311166</v>
      </c>
      <c r="C39" s="1">
        <v>-0.05632754</v>
      </c>
      <c r="D39" s="1">
        <v>-0.02076434</v>
      </c>
      <c r="E39" s="1">
        <v>0.01990932</v>
      </c>
      <c r="F39" s="1">
        <v>0.02399875</v>
      </c>
      <c r="G39" s="1">
        <v>-0.003448418</v>
      </c>
      <c r="H39" s="1">
        <v>-0.00963391</v>
      </c>
      <c r="I39" s="2" t="s">
        <v>10</v>
      </c>
      <c r="J39" s="2" t="s">
        <v>38</v>
      </c>
      <c r="K39" s="9" t="s">
        <v>46</v>
      </c>
      <c r="L39" s="2">
        <v>1.214</v>
      </c>
      <c r="M39" s="2">
        <v>0.824</v>
      </c>
      <c r="N39" s="4">
        <f t="shared" si="0"/>
        <v>1.019</v>
      </c>
      <c r="O39" s="4">
        <f t="shared" si="1"/>
        <v>0.21101677365914268</v>
      </c>
      <c r="P39" s="4">
        <v>0.155</v>
      </c>
      <c r="Q39" s="2">
        <v>1.376</v>
      </c>
      <c r="R39" s="2">
        <f t="shared" si="2"/>
        <v>0.23947093630351546</v>
      </c>
      <c r="S39" s="2">
        <v>0.887</v>
      </c>
      <c r="T39" s="2">
        <f t="shared" si="3"/>
        <v>0.7405523255813954</v>
      </c>
      <c r="U39" s="2">
        <f t="shared" si="4"/>
        <v>0.17474633596392333</v>
      </c>
      <c r="V39" s="2" t="s">
        <v>91</v>
      </c>
      <c r="W39" t="s">
        <v>121</v>
      </c>
    </row>
    <row r="40" spans="1:23" ht="14.25">
      <c r="A40" s="5">
        <v>39</v>
      </c>
      <c r="B40" s="1">
        <v>-0.0177603</v>
      </c>
      <c r="C40" s="1">
        <v>0.08709087</v>
      </c>
      <c r="D40" s="1">
        <v>-0.02033776</v>
      </c>
      <c r="E40" s="1">
        <v>-0.02726086</v>
      </c>
      <c r="F40" s="1">
        <v>-0.005155418</v>
      </c>
      <c r="G40" s="1">
        <v>0.0008454646</v>
      </c>
      <c r="H40" s="1">
        <v>0.004520822</v>
      </c>
      <c r="I40" s="2" t="s">
        <v>10</v>
      </c>
      <c r="J40" s="2" t="s">
        <v>38</v>
      </c>
      <c r="K40" s="9" t="s">
        <v>47</v>
      </c>
      <c r="L40" s="2">
        <v>0.017</v>
      </c>
      <c r="M40" s="2">
        <v>0.008</v>
      </c>
      <c r="N40" s="4">
        <f t="shared" si="0"/>
        <v>0.0125</v>
      </c>
      <c r="O40" s="4">
        <f t="shared" si="1"/>
        <v>0.002588527645475254</v>
      </c>
      <c r="P40" s="4">
        <v>0.03</v>
      </c>
      <c r="Q40" s="2">
        <v>0.22</v>
      </c>
      <c r="R40" s="2">
        <f t="shared" si="2"/>
        <v>0.038287504350852763</v>
      </c>
      <c r="S40" s="2">
        <v>0.014</v>
      </c>
      <c r="T40" s="2">
        <f t="shared" si="3"/>
        <v>0.05681818181818182</v>
      </c>
      <c r="U40" s="2">
        <f t="shared" si="4"/>
        <v>2.142857142857143</v>
      </c>
      <c r="V40" s="2" t="s">
        <v>92</v>
      </c>
      <c r="W40" t="s">
        <v>124</v>
      </c>
    </row>
    <row r="41" spans="1:23" ht="14.25">
      <c r="A41" s="5">
        <v>40</v>
      </c>
      <c r="B41" s="1">
        <v>-0.07416037</v>
      </c>
      <c r="C41" s="1">
        <v>-0.003905542</v>
      </c>
      <c r="D41" s="1">
        <v>-0.03489924</v>
      </c>
      <c r="E41" s="1">
        <v>-0.02067048</v>
      </c>
      <c r="F41" s="1">
        <v>0.005471926</v>
      </c>
      <c r="G41" s="1">
        <v>-0.00657448</v>
      </c>
      <c r="H41" s="1">
        <v>-0.005675121</v>
      </c>
      <c r="I41" s="2" t="s">
        <v>15</v>
      </c>
      <c r="J41" s="2" t="s">
        <v>38</v>
      </c>
      <c r="K41" s="9" t="s">
        <v>48</v>
      </c>
      <c r="L41" s="2">
        <v>0.031</v>
      </c>
      <c r="M41" s="2">
        <v>0.017</v>
      </c>
      <c r="N41" s="4">
        <f t="shared" si="0"/>
        <v>0.024</v>
      </c>
      <c r="O41" s="4">
        <f t="shared" si="1"/>
        <v>0.004969973079312487</v>
      </c>
      <c r="P41" s="4">
        <v>0.05</v>
      </c>
      <c r="Q41" s="2">
        <v>0.033</v>
      </c>
      <c r="R41" s="2">
        <f t="shared" si="2"/>
        <v>0.005743125652627915</v>
      </c>
      <c r="S41" s="2">
        <v>0.26</v>
      </c>
      <c r="T41" s="2">
        <f t="shared" si="3"/>
        <v>0.7272727272727273</v>
      </c>
      <c r="U41" s="2">
        <f t="shared" si="4"/>
        <v>0.19230769230769232</v>
      </c>
      <c r="V41" s="2" t="s">
        <v>93</v>
      </c>
      <c r="W41" t="s">
        <v>124</v>
      </c>
    </row>
    <row r="42" spans="1:23" ht="14.25">
      <c r="A42" s="5">
        <v>41</v>
      </c>
      <c r="B42" s="1">
        <v>-0.1237479</v>
      </c>
      <c r="C42" s="1">
        <v>-0.04299889</v>
      </c>
      <c r="D42" s="1">
        <v>-0.02433238</v>
      </c>
      <c r="E42" s="1">
        <v>0.008324198</v>
      </c>
      <c r="F42" s="1">
        <v>0.01943339</v>
      </c>
      <c r="G42" s="1">
        <v>-0.004395988</v>
      </c>
      <c r="H42" s="1">
        <v>0.01019593</v>
      </c>
      <c r="I42" s="2" t="s">
        <v>95</v>
      </c>
      <c r="J42" s="2" t="s">
        <v>49</v>
      </c>
      <c r="K42" s="3" t="s">
        <v>137</v>
      </c>
      <c r="L42" s="2">
        <v>2.228</v>
      </c>
      <c r="M42" s="2">
        <v>1.497</v>
      </c>
      <c r="N42" s="4">
        <f t="shared" si="0"/>
        <v>1.8625000000000003</v>
      </c>
      <c r="O42" s="4">
        <f t="shared" si="1"/>
        <v>0.3856906191758129</v>
      </c>
      <c r="P42" s="4">
        <v>0.255</v>
      </c>
      <c r="Q42" s="2">
        <v>2.194</v>
      </c>
      <c r="R42" s="2">
        <f t="shared" si="2"/>
        <v>0.3818308388444135</v>
      </c>
      <c r="S42" s="2">
        <v>1.152</v>
      </c>
      <c r="T42" s="2">
        <f t="shared" si="3"/>
        <v>0.8489061075660895</v>
      </c>
      <c r="U42" s="2">
        <f t="shared" si="4"/>
        <v>0.22135416666666669</v>
      </c>
      <c r="V42" s="2" t="s">
        <v>94</v>
      </c>
      <c r="W42" t="s">
        <v>138</v>
      </c>
    </row>
    <row r="44" ht="14.25">
      <c r="A44" s="7"/>
    </row>
    <row r="45" spans="1:10" ht="14.25">
      <c r="A45" s="7"/>
      <c r="J45" s="11"/>
    </row>
    <row r="46" spans="1:10" ht="14.25">
      <c r="A46" s="8"/>
      <c r="J46" s="11"/>
    </row>
    <row r="47" spans="1:10" ht="14.25">
      <c r="A47" s="8"/>
      <c r="J47" s="10"/>
    </row>
    <row r="48" spans="1:10" ht="14.25">
      <c r="A48" s="8"/>
      <c r="J48" s="11"/>
    </row>
    <row r="49" spans="1:10" ht="14.25">
      <c r="A49" s="7"/>
      <c r="B49" s="4"/>
      <c r="C49" s="4"/>
      <c r="D49" s="4"/>
      <c r="E49" s="2"/>
      <c r="F49" s="2"/>
      <c r="G49" s="2"/>
      <c r="H49" s="2"/>
      <c r="J49" s="11"/>
    </row>
    <row r="50" spans="1:10" ht="14.25">
      <c r="A50" s="7"/>
      <c r="J50" s="11"/>
    </row>
    <row r="51" spans="1:10" ht="14.25">
      <c r="A51" s="7"/>
      <c r="J51" s="11"/>
    </row>
    <row r="52" ht="14.25">
      <c r="A52" s="7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Giovana Pazinato</dc:creator>
  <cp:keywords/>
  <dc:description/>
  <cp:lastModifiedBy>Paula Giovana Pazinato</cp:lastModifiedBy>
  <dcterms:created xsi:type="dcterms:W3CDTF">2020-08-26T18:57:38Z</dcterms:created>
  <dcterms:modified xsi:type="dcterms:W3CDTF">2021-06-16T07:47:14Z</dcterms:modified>
  <cp:category/>
  <cp:version/>
  <cp:contentType/>
  <cp:contentStatus/>
</cp:coreProperties>
</file>