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\OneDrive\Dinosaurs\Claw_Paper\New_manuscript\Final_MS_submission\Reviews\Lithosection\New folder\Revised_Final\Proof_of_paper\"/>
    </mc:Choice>
  </mc:AlternateContent>
  <xr:revisionPtr revIDLastSave="0" documentId="13_ncr:1_{EE7EAAD1-D283-48E0-BB66-7249A88BC8A5}" xr6:coauthVersionLast="47" xr6:coauthVersionMax="47" xr10:uidLastSave="{00000000-0000-0000-0000-000000000000}"/>
  <bookViews>
    <workbookView xWindow="-120" yWindow="-120" windowWidth="20730" windowHeight="11160" xr2:uid="{AB39889C-195D-4AEE-A38D-D500A76C95C1}"/>
  </bookViews>
  <sheets>
    <sheet name="Ungual_Dataset" sheetId="9" r:id="rId1"/>
    <sheet name="Specimens_Included" sheetId="10" r:id="rId2"/>
    <sheet name="References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7" i="9" l="1"/>
  <c r="I37" i="9"/>
  <c r="O37" i="9" s="1"/>
  <c r="N37" i="9"/>
  <c r="G37" i="9"/>
  <c r="M37" i="9" s="1"/>
  <c r="L37" i="9"/>
  <c r="K37" i="9"/>
  <c r="P14" i="9"/>
  <c r="I14" i="9"/>
  <c r="O14" i="9" s="1"/>
  <c r="N14" i="9"/>
  <c r="G14" i="9"/>
  <c r="M14" i="9" s="1"/>
  <c r="L14" i="9"/>
  <c r="K14" i="9"/>
  <c r="P45" i="9"/>
  <c r="L45" i="9"/>
  <c r="K45" i="9"/>
  <c r="G45" i="9"/>
  <c r="M45" i="9" s="1"/>
  <c r="N44" i="9"/>
  <c r="L44" i="9"/>
  <c r="K44" i="9"/>
  <c r="I44" i="9"/>
  <c r="O44" i="9" s="1"/>
  <c r="G44" i="9"/>
  <c r="M44" i="9" s="1"/>
  <c r="P43" i="9"/>
  <c r="N43" i="9"/>
  <c r="L43" i="9"/>
  <c r="K43" i="9"/>
  <c r="I43" i="9"/>
  <c r="O43" i="9" s="1"/>
  <c r="G43" i="9"/>
  <c r="M43" i="9" s="1"/>
  <c r="N42" i="9"/>
  <c r="L42" i="9"/>
  <c r="K42" i="9"/>
  <c r="I42" i="9"/>
  <c r="O42" i="9" s="1"/>
  <c r="G42" i="9"/>
  <c r="M42" i="9" s="1"/>
  <c r="N41" i="9"/>
  <c r="L41" i="9"/>
  <c r="K41" i="9"/>
  <c r="I41" i="9"/>
  <c r="O41" i="9" s="1"/>
  <c r="G41" i="9"/>
  <c r="M41" i="9" s="1"/>
  <c r="I40" i="9"/>
  <c r="G40" i="9"/>
  <c r="K21" i="9" l="1"/>
  <c r="L21" i="9"/>
  <c r="N21" i="9"/>
  <c r="P21" i="9"/>
  <c r="I21" i="9"/>
  <c r="O21" i="9" s="1"/>
  <c r="G21" i="9"/>
  <c r="M21" i="9" s="1"/>
  <c r="I38" i="9" l="1"/>
  <c r="G38" i="9"/>
  <c r="K5" i="9"/>
  <c r="L5" i="9"/>
  <c r="N5" i="9"/>
  <c r="P5" i="9"/>
  <c r="K6" i="9"/>
  <c r="L6" i="9"/>
  <c r="N6" i="9"/>
  <c r="P6" i="9"/>
  <c r="K7" i="9"/>
  <c r="L7" i="9"/>
  <c r="N7" i="9"/>
  <c r="P7" i="9"/>
  <c r="K8" i="9"/>
  <c r="L8" i="9"/>
  <c r="N8" i="9"/>
  <c r="P8" i="9"/>
  <c r="K9" i="9"/>
  <c r="L9" i="9"/>
  <c r="N9" i="9"/>
  <c r="P9" i="9"/>
  <c r="K10" i="9"/>
  <c r="L10" i="9"/>
  <c r="N10" i="9"/>
  <c r="P10" i="9"/>
  <c r="K11" i="9"/>
  <c r="L11" i="9"/>
  <c r="N11" i="9"/>
  <c r="P11" i="9"/>
  <c r="K12" i="9"/>
  <c r="L12" i="9"/>
  <c r="N12" i="9"/>
  <c r="P12" i="9"/>
  <c r="K13" i="9"/>
  <c r="L13" i="9"/>
  <c r="N13" i="9"/>
  <c r="P13" i="9"/>
  <c r="K15" i="9"/>
  <c r="L15" i="9"/>
  <c r="N15" i="9"/>
  <c r="P15" i="9"/>
  <c r="K16" i="9"/>
  <c r="L16" i="9"/>
  <c r="N16" i="9"/>
  <c r="P16" i="9"/>
  <c r="K17" i="9"/>
  <c r="L17" i="9"/>
  <c r="N17" i="9"/>
  <c r="P17" i="9"/>
  <c r="K18" i="9"/>
  <c r="L18" i="9"/>
  <c r="N18" i="9"/>
  <c r="P18" i="9"/>
  <c r="K19" i="9"/>
  <c r="L19" i="9"/>
  <c r="N19" i="9"/>
  <c r="P19" i="9"/>
  <c r="K20" i="9"/>
  <c r="L20" i="9"/>
  <c r="N20" i="9"/>
  <c r="P20" i="9"/>
  <c r="K22" i="9"/>
  <c r="L22" i="9"/>
  <c r="N22" i="9"/>
  <c r="P22" i="9"/>
  <c r="K23" i="9"/>
  <c r="L23" i="9"/>
  <c r="N23" i="9"/>
  <c r="P23" i="9"/>
  <c r="K24" i="9"/>
  <c r="L24" i="9"/>
  <c r="N24" i="9"/>
  <c r="P24" i="9"/>
  <c r="K25" i="9"/>
  <c r="L25" i="9"/>
  <c r="N25" i="9"/>
  <c r="P25" i="9"/>
  <c r="K26" i="9"/>
  <c r="L26" i="9"/>
  <c r="N26" i="9"/>
  <c r="P26" i="9"/>
  <c r="K27" i="9"/>
  <c r="L27" i="9"/>
  <c r="N27" i="9"/>
  <c r="P27" i="9"/>
  <c r="K28" i="9"/>
  <c r="L28" i="9"/>
  <c r="N28" i="9"/>
  <c r="P28" i="9"/>
  <c r="K29" i="9"/>
  <c r="L29" i="9"/>
  <c r="N29" i="9"/>
  <c r="P29" i="9"/>
  <c r="K30" i="9"/>
  <c r="L30" i="9"/>
  <c r="N30" i="9"/>
  <c r="P30" i="9"/>
  <c r="K31" i="9"/>
  <c r="L31" i="9"/>
  <c r="N31" i="9"/>
  <c r="P31" i="9"/>
  <c r="K32" i="9"/>
  <c r="L32" i="9"/>
  <c r="N32" i="9"/>
  <c r="P32" i="9"/>
  <c r="K33" i="9"/>
  <c r="L33" i="9"/>
  <c r="N33" i="9"/>
  <c r="P33" i="9"/>
  <c r="K34" i="9"/>
  <c r="L34" i="9"/>
  <c r="N34" i="9"/>
  <c r="P34" i="9"/>
  <c r="K35" i="9"/>
  <c r="L35" i="9"/>
  <c r="N35" i="9"/>
  <c r="P35" i="9"/>
  <c r="K36" i="9"/>
  <c r="L36" i="9"/>
  <c r="N36" i="9"/>
  <c r="P36" i="9"/>
  <c r="K39" i="9"/>
  <c r="L39" i="9"/>
  <c r="N39" i="9"/>
  <c r="L4" i="9"/>
  <c r="N4" i="9"/>
  <c r="P4" i="9"/>
  <c r="K4" i="9"/>
  <c r="N3" i="9"/>
  <c r="P3" i="9"/>
  <c r="L3" i="9"/>
  <c r="K3" i="9"/>
  <c r="I39" i="9"/>
  <c r="O39" i="9" s="1"/>
  <c r="G39" i="9"/>
  <c r="M39" i="9" s="1"/>
  <c r="I36" i="9"/>
  <c r="O36" i="9" s="1"/>
  <c r="G36" i="9"/>
  <c r="M36" i="9" s="1"/>
  <c r="I35" i="9"/>
  <c r="O35" i="9" s="1"/>
  <c r="G35" i="9"/>
  <c r="M35" i="9" s="1"/>
  <c r="I34" i="9"/>
  <c r="O34" i="9" s="1"/>
  <c r="G34" i="9"/>
  <c r="M34" i="9" s="1"/>
  <c r="I33" i="9"/>
  <c r="O33" i="9" s="1"/>
  <c r="G33" i="9"/>
  <c r="M33" i="9" s="1"/>
  <c r="I32" i="9"/>
  <c r="O32" i="9" s="1"/>
  <c r="G32" i="9"/>
  <c r="M32" i="9" s="1"/>
  <c r="I31" i="9"/>
  <c r="O31" i="9" s="1"/>
  <c r="G31" i="9"/>
  <c r="M31" i="9" s="1"/>
  <c r="I30" i="9"/>
  <c r="O30" i="9" s="1"/>
  <c r="G30" i="9"/>
  <c r="M30" i="9" s="1"/>
  <c r="I29" i="9"/>
  <c r="O29" i="9" s="1"/>
  <c r="G29" i="9"/>
  <c r="M29" i="9" s="1"/>
  <c r="I28" i="9"/>
  <c r="O28" i="9" s="1"/>
  <c r="G28" i="9"/>
  <c r="M28" i="9" s="1"/>
  <c r="I27" i="9"/>
  <c r="O27" i="9" s="1"/>
  <c r="G27" i="9"/>
  <c r="M27" i="9" s="1"/>
  <c r="I26" i="9"/>
  <c r="O26" i="9" s="1"/>
  <c r="G26" i="9"/>
  <c r="M26" i="9" s="1"/>
  <c r="I25" i="9"/>
  <c r="O25" i="9" s="1"/>
  <c r="G25" i="9"/>
  <c r="M25" i="9" s="1"/>
  <c r="I24" i="9"/>
  <c r="O24" i="9" s="1"/>
  <c r="G24" i="9"/>
  <c r="M24" i="9" s="1"/>
  <c r="I23" i="9"/>
  <c r="O23" i="9" s="1"/>
  <c r="G23" i="9"/>
  <c r="M23" i="9" s="1"/>
  <c r="I22" i="9"/>
  <c r="O22" i="9" s="1"/>
  <c r="G22" i="9"/>
  <c r="M22" i="9" s="1"/>
  <c r="I20" i="9"/>
  <c r="O20" i="9" s="1"/>
  <c r="G20" i="9"/>
  <c r="M20" i="9" s="1"/>
  <c r="I19" i="9"/>
  <c r="O19" i="9" s="1"/>
  <c r="G19" i="9"/>
  <c r="M19" i="9" s="1"/>
  <c r="I18" i="9"/>
  <c r="O18" i="9" s="1"/>
  <c r="G18" i="9"/>
  <c r="M18" i="9" s="1"/>
  <c r="I17" i="9"/>
  <c r="O17" i="9" s="1"/>
  <c r="G17" i="9"/>
  <c r="M17" i="9" s="1"/>
  <c r="I16" i="9"/>
  <c r="O16" i="9" s="1"/>
  <c r="G16" i="9"/>
  <c r="M16" i="9" s="1"/>
  <c r="I15" i="9"/>
  <c r="O15" i="9" s="1"/>
  <c r="G15" i="9"/>
  <c r="M15" i="9" s="1"/>
  <c r="I13" i="9"/>
  <c r="O13" i="9" s="1"/>
  <c r="G13" i="9"/>
  <c r="M13" i="9" s="1"/>
  <c r="I12" i="9"/>
  <c r="O12" i="9" s="1"/>
  <c r="G12" i="9"/>
  <c r="M12" i="9" s="1"/>
  <c r="I11" i="9"/>
  <c r="O11" i="9" s="1"/>
  <c r="G11" i="9"/>
  <c r="M11" i="9" s="1"/>
  <c r="I10" i="9"/>
  <c r="O10" i="9" s="1"/>
  <c r="G10" i="9"/>
  <c r="M10" i="9" s="1"/>
  <c r="I9" i="9"/>
  <c r="O9" i="9" s="1"/>
  <c r="G9" i="9"/>
  <c r="M9" i="9" s="1"/>
  <c r="I8" i="9"/>
  <c r="O8" i="9" s="1"/>
  <c r="G8" i="9"/>
  <c r="M8" i="9" s="1"/>
  <c r="I7" i="9"/>
  <c r="O7" i="9" s="1"/>
  <c r="G7" i="9"/>
  <c r="M7" i="9" s="1"/>
  <c r="I6" i="9"/>
  <c r="O6" i="9" s="1"/>
  <c r="G6" i="9"/>
  <c r="M6" i="9" s="1"/>
  <c r="I5" i="9"/>
  <c r="O5" i="9" s="1"/>
  <c r="G5" i="9"/>
  <c r="M5" i="9" s="1"/>
  <c r="I4" i="9"/>
  <c r="O4" i="9" s="1"/>
  <c r="G4" i="9"/>
  <c r="M4" i="9" s="1"/>
  <c r="I3" i="9"/>
  <c r="O3" i="9" s="1"/>
  <c r="G3" i="9"/>
  <c r="M3" i="9" s="1"/>
</calcChain>
</file>

<file path=xl/sharedStrings.xml><?xml version="1.0" encoding="utf-8"?>
<sst xmlns="http://schemas.openxmlformats.org/spreadsheetml/2006/main" count="492" uniqueCount="159">
  <si>
    <t>This Study</t>
  </si>
  <si>
    <t>RAJ/JAIS/CVQ/002</t>
  </si>
  <si>
    <t>Spinosaurid</t>
  </si>
  <si>
    <t>THIS STUDY</t>
  </si>
  <si>
    <t>Novas et al. 2005</t>
  </si>
  <si>
    <t>MPCM 13574</t>
  </si>
  <si>
    <t>Spinosaurus</t>
  </si>
  <si>
    <t>Magnuaco &amp; DelSasso 2018</t>
  </si>
  <si>
    <t xml:space="preserve">MSNM V 6894 </t>
  </si>
  <si>
    <t>FSAC-KK18888 I-2 R</t>
  </si>
  <si>
    <t>FSAC-KK18888 II-3 R</t>
  </si>
  <si>
    <t>FSAC-KK18888 III-4 R</t>
  </si>
  <si>
    <t>FSAC-KK18888 IV-5 R</t>
  </si>
  <si>
    <t>FSAC-KK18888 ?IV-5 L</t>
  </si>
  <si>
    <t>Mateus et al. 2022</t>
  </si>
  <si>
    <t>ML1190-34</t>
  </si>
  <si>
    <t>Iberospinus</t>
  </si>
  <si>
    <t>Stromer 1934</t>
  </si>
  <si>
    <t>de Franca et al. 2021</t>
  </si>
  <si>
    <t>CPHNAMA VT-1446-A,</t>
  </si>
  <si>
    <t>Averianov et al., 2010</t>
  </si>
  <si>
    <t>ZIN PH 12/117</t>
  </si>
  <si>
    <t>Tyrannosaurid</t>
  </si>
  <si>
    <t>Kileskus</t>
  </si>
  <si>
    <t>Brusatte et al., 2012</t>
  </si>
  <si>
    <t>IGM 100-1844 I-2 R</t>
  </si>
  <si>
    <t>Alioramus</t>
  </si>
  <si>
    <t>Brochu, 2003</t>
  </si>
  <si>
    <t>FMNH PR 2081 III-4R</t>
  </si>
  <si>
    <t>Tyrannosaurus</t>
  </si>
  <si>
    <t>Abelisaurid</t>
  </si>
  <si>
    <t>Zaher et al., 2020</t>
  </si>
  <si>
    <t>Spectrovenator</t>
  </si>
  <si>
    <t>MPCM 13573</t>
  </si>
  <si>
    <t>Abelisauria indet.</t>
  </si>
  <si>
    <t>McFeeters et al. 2018</t>
  </si>
  <si>
    <t>CMN 12069 III-L</t>
  </si>
  <si>
    <t>Ornithomimid</t>
  </si>
  <si>
    <t>Brownstein 2017</t>
  </si>
  <si>
    <t>NHRD-AP 2014.s.195</t>
  </si>
  <si>
    <t>NHRD-AP 2014.s.196</t>
  </si>
  <si>
    <t>Chinzorig et al 2017</t>
  </si>
  <si>
    <t>MPC-D 100/130 II-3</t>
  </si>
  <si>
    <t>Aepyornithomimus</t>
  </si>
  <si>
    <t>MPC-D 100/130 III-4</t>
  </si>
  <si>
    <t>MPC-D 100/130 IV-5</t>
  </si>
  <si>
    <t>Dieudonne et al. 2016</t>
  </si>
  <si>
    <t>MDS-VG,262, II L</t>
  </si>
  <si>
    <t>Vegagete taxon</t>
  </si>
  <si>
    <t>Rozadilla et al. 2019</t>
  </si>
  <si>
    <t>MPM–10001A II L</t>
  </si>
  <si>
    <t>Talenkauen</t>
  </si>
  <si>
    <t>?</t>
  </si>
  <si>
    <t>Camptosaurus</t>
  </si>
  <si>
    <t>Cruzado-Caballero et al. 2020</t>
  </si>
  <si>
    <t>YPM VP 1882</t>
  </si>
  <si>
    <t>Othnielosaurus</t>
  </si>
  <si>
    <t xml:space="preserve">UCMP 37302 II-3 L </t>
  </si>
  <si>
    <t>Dilophosaurus</t>
  </si>
  <si>
    <t>Marsh &amp; Rowe, 2020</t>
  </si>
  <si>
    <t xml:space="preserve">UCMP 37302 II-3 R </t>
  </si>
  <si>
    <t xml:space="preserve">UCMP 37302 III-4 L </t>
  </si>
  <si>
    <t>UCMP 37302 III-4 R</t>
  </si>
  <si>
    <t>UCMP 37302 IV-5 L</t>
  </si>
  <si>
    <t>UCMP 37302 IV-5 R</t>
  </si>
  <si>
    <t>Specimen</t>
  </si>
  <si>
    <t>Calde</t>
  </si>
  <si>
    <t>Taxon</t>
  </si>
  <si>
    <t>ML</t>
  </si>
  <si>
    <t>PMD</t>
  </si>
  <si>
    <t>EI</t>
  </si>
  <si>
    <t>PDD</t>
  </si>
  <si>
    <t>CI</t>
  </si>
  <si>
    <t>Angle</t>
  </si>
  <si>
    <t>OUM J.3303 II R</t>
  </si>
  <si>
    <t>Galton &amp; Powell 1980</t>
  </si>
  <si>
    <t>Novas &amp; Bandopadhyay 2001</t>
  </si>
  <si>
    <t>MZSP-PV 833</t>
  </si>
  <si>
    <t>MCA 56 IV L</t>
  </si>
  <si>
    <t>Dryosaurid</t>
  </si>
  <si>
    <t>Reference</t>
  </si>
  <si>
    <t>Log transformed values</t>
  </si>
  <si>
    <t>Measurements</t>
  </si>
  <si>
    <t>logML</t>
  </si>
  <si>
    <t>logPMD</t>
  </si>
  <si>
    <t>logEI</t>
  </si>
  <si>
    <t>logPDD</t>
  </si>
  <si>
    <t>logCI</t>
  </si>
  <si>
    <t>logAngle</t>
  </si>
  <si>
    <t>South African</t>
  </si>
  <si>
    <t>Spinosaurus B</t>
  </si>
  <si>
    <t>Carcharodontosaurid</t>
  </si>
  <si>
    <t>MPEF-PV1157</t>
  </si>
  <si>
    <t>Tyrannotitan</t>
  </si>
  <si>
    <t>Theropod</t>
  </si>
  <si>
    <t>Ibrahim et al., 2014</t>
  </si>
  <si>
    <t>Gilmore &amp; Powell 1980</t>
  </si>
  <si>
    <t>YPM VP 5460</t>
  </si>
  <si>
    <t>Tenontosaurus</t>
  </si>
  <si>
    <t>Draconyx</t>
  </si>
  <si>
    <t>Dysalotosaurus</t>
  </si>
  <si>
    <t>MBR 1465</t>
  </si>
  <si>
    <t>MBR 1467</t>
  </si>
  <si>
    <t>MBR 1468</t>
  </si>
  <si>
    <t>Afrovenator</t>
  </si>
  <si>
    <t>USNM 4277 II</t>
  </si>
  <si>
    <t>Megalosaurid</t>
  </si>
  <si>
    <t>Ornithischian</t>
  </si>
  <si>
    <t>S. No</t>
  </si>
  <si>
    <t>Specimen photograph provided by Daniela Schwarz (MFN)</t>
  </si>
  <si>
    <t>Specimen photograph provided by Karen Moren (UACH)</t>
  </si>
  <si>
    <t>Specimen photograph provided by Catherine Forster (GWU)</t>
  </si>
  <si>
    <t>Rotatori et al., 2022</t>
  </si>
  <si>
    <t>ML 357</t>
  </si>
  <si>
    <t>MNN TIG1=UC OBA 1</t>
  </si>
  <si>
    <t>Group</t>
  </si>
  <si>
    <t>Original Literature</t>
  </si>
  <si>
    <t>digital calliper</t>
  </si>
  <si>
    <t>cited in Maganuco &amp; Dal Sasso 2018</t>
  </si>
  <si>
    <t>from Hone &amp; Holtz 2021</t>
  </si>
  <si>
    <t>Maganuco &amp; Dal Sasso 2018</t>
  </si>
  <si>
    <t>measured on photograph</t>
  </si>
  <si>
    <t>De França, et al. 2021</t>
  </si>
  <si>
    <t>cited in Mateus et al. 2022</t>
  </si>
  <si>
    <t>measurements from the scaled photo</t>
  </si>
  <si>
    <t>from Hone &amp; Holtz 2022</t>
  </si>
  <si>
    <t>References</t>
  </si>
  <si>
    <t>Averianov, A.O., Krasnolutskii, S.A. and Ivantsov, S.V. 2010. A new basal coelurosaur (Dinosauria: Theropoda) from the Middle Jurassic of Siberia. Proceedings of the Zoological Institute. 314 (1): 42–57.</t>
  </si>
  <si>
    <t>Brochu, C.A. 2003. Osteology of Tyrannosaurus rex: Insights from a Nearly Complete Skeleton and High-Resolution Computed Tomographic Analysis of the Skull. Journal of Vertebrate Paleontology - Journal of Vertebrate Paleontology. 22. 1-138.</t>
  </si>
  <si>
    <t>Brownstein, C.D. 2017. Description of Arundel Clay Orni¬thomimosaur Material and a Reinterpretation of Nedcolbertia Justinhofmanni as an "Ostrich Dinosaur": Biogeographic Implications. Peerj 5:E3110, 1–20.</t>
  </si>
  <si>
    <t>Brusatte, S., Carr, T. and Norell, M. 2012. The Osteology of Alioramus, A Gracile and Long-Snouted Tyrannosaurid (Dinosauria: Theropoda) from the Late Cretaceous of Mongolia. Bulletin of the American Museum of Natural History. 366. 1-197. 10.1206/770.1.</t>
  </si>
  <si>
    <t xml:space="preserve">Chinzorig, T., Kobayashi, Y., Tsogtbaatar, K. et al. 2017. First Ornithomimid (Theropoda, Ornithomimosauria) from the Upper Cretaceous Djadokhta Formation of Tögrögiin Shiree, Mongolia. Sci Rep 7, 5835. </t>
  </si>
  <si>
    <t>Cruzado-Caballero, P., Díaz-Martínez, I., Rothschild, B., Bedell, M. and Pereda-Suberbiola, X. 2020. A limping dinosaur in the Late Jurassic: Pathologies in the pes of the neornithischian Othnielosaurus consors from the Morrison Formation (Upper Jurassic, USA), Historical Biology, DOI: 10.1080/08912963.2020.1734589</t>
  </si>
  <si>
    <t>De França, T., Santos, B.N., De Oliveira, M.N.Y, Alfredo, M.M., Matos, L.R. and Rodrigues, C.F. 2021. The First Record of a Spinosaurid Pedal Ungual from Brazil (Boca Do Forno Ravine, Itapecuru Formation, Parnaı´Ba Basin). Historical Biology. 0(0):1–10.</t>
  </si>
  <si>
    <t>Dieudonné, P., Tortosa, T., Torcida Fernández-Baldor, F., Canudo, J.I. and Díaz-Martínez, I. 2016. An Unexpected Early Rhabdodontid from Europe (Lower Cretaceous of Salas de los Infantes, Burgos Province, Spain) and a Re-Examination of Basal Iguanodontian Relationships. PLOS ONE. 11 (6): e0156251.</t>
  </si>
  <si>
    <t>Galton, P. and Powell, H.P. 1980. The ornithischian dinosaur Camptosaurus prestwichii from the Upper Jurassic of England. Palaeontology. 23. 411-443.</t>
  </si>
  <si>
    <t>Ibrahim, N., Sereno, P.C., Sasso, C.D., Maganuco, S., Fabbri, M., Martill, D.M., et al. 2014. Semiaquatic adaptations in a giant predatory dinosaur. Science. 345(6204):1613–6.</t>
  </si>
  <si>
    <t>Maganuco, S., Dal Sasso, C.D. 2018. The smallest biggest theropod dinosaur: A tiny pedal ungual of a Juvenile Spinosaurus from the Cretaceous of Morocco. Peerj. 6. E4785.</t>
  </si>
  <si>
    <t xml:space="preserve">Marsh, A. &amp; Rowe, T. 2020. A comprehensive anatomical and phylogenetic evaluation of Dilophosaurus wetherilli (Dinosauria, Theropoda) with descriptions of new specimens from the Kayenta Formation of northern Arizona. Journal of Paleontology. 94. 10.1017/jpa.2020.14. </t>
  </si>
  <si>
    <t>Mateus, O., Estraviz-López, D. 2022. A new Theropod Dinosaur from the Early Cretaceous (Barremian) of Cabo Espichel, Portugal: Implications for Spinosaurid Evolution. Plos One. 17. E0262614.</t>
  </si>
  <si>
    <t>Mcfeeters, B., M.J. Ryan, And T.M. Cullen. 2018. Positional Variation in Pedal Unguals of North American Ornithomimids (Dinosauria, Theropoda): A Response to Brownstein (2017). Vertebrate Anatomy Morphology Palaeontology 6. 60–67.</t>
  </si>
  <si>
    <t>Novas, F. E. and Bandyopadhyay, S. 2001. Abelisaurid pedal unguals from the Late Cretaceous of India. VII International Symposium on Mesozoic Terrestrial Ecosystems, Buenos Aires. 145-149.</t>
  </si>
  <si>
    <t>Novas, F.E., Dalla Vecchia, F.M. and Pais, D. 2005. Theropod pedal Unguals from the Late Cretaceous (Cenomanian) Of Morocco, Africa. Macn, F 7:167–75.</t>
  </si>
  <si>
    <t xml:space="preserve">Rozadilla, S., Agnolín, F.L. and Novas, F.E. 2019. Osteology of the Patagonian ornithopod Talenkauen santacrucensis (Dinosauria, Ornithischia). Journal of Systematic Palaeontology. 17 (24): 2043–2089. </t>
  </si>
  <si>
    <t>Stromer, E. 1934. Ergebnisse Der Forschungsreisen Wirbeltier-Reste Der Baharıˆjestufe (Unterstes Cenoman), 13. Dinosauria. Abhandlungen Der Bayerischen Akademie Der Wissenschaften. Mathematisch-Naturwissenschaftliche Abteilung, Mu¨Nchen, Neue Folge 22:1–79.</t>
  </si>
  <si>
    <t>Zaher, H., Pol, D., Navarro, B.A., Delcourt, R. and Carvalho, A.B. 2020. An Early Cretaceous theropod dinosaur from Brazil sheds light on the cranial evolution of the Abelisauridae. Comptes Rendus Palevol. 19 (6): 101–115.</t>
  </si>
  <si>
    <t>S.No</t>
  </si>
  <si>
    <t>Specimen photograph provided by Tyler Keillor and Paul Sereno (UC)</t>
  </si>
  <si>
    <t>not available</t>
  </si>
  <si>
    <t>unpublished specimen photograph provided by Karen Moren (UACH)</t>
  </si>
  <si>
    <t>unpublished specimen photograph provided by Catherine Forster (GWU)</t>
  </si>
  <si>
    <t>unpublished specimen photograph provided by Daniela Schwarz (MFN)</t>
  </si>
  <si>
    <t>Rotatori, F.M., Moreno-Azanza, M., &amp; Mateus, O. (2022). Reappraisal and new material of the holotype of Draconyx loureiroi (Ornithischia: Iguanodontia) provide insights on the tempo and modo of evolution of thumb-spiked dinosaurs. Zoological Journal of the Linnean Society. 195 (1): 125–156.</t>
  </si>
  <si>
    <t>Hone, D., &amp; Holtz, T.R. Jr. (2021). Evaluating the Ecology of Spinosaurus: Shoreline Generalist or Aquatic Pursuit Specialist? Palaeontol Electron. 24 (1):1–28.</t>
  </si>
  <si>
    <t>Remarks</t>
  </si>
  <si>
    <t>Corrected value of CI taken from De França, et al. 2021</t>
  </si>
  <si>
    <t>unpublished photograph provided by Tyler Keillor and Paul Sereno (UC)</t>
  </si>
  <si>
    <t>(ML, PDD, PMD) Measurements taken from</t>
  </si>
  <si>
    <t>Angle measurements taken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</si>
</sst>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32F7-80D1-4FE0-8000-6DD34AAE4051}">
  <dimension ref="A1:Q46"/>
  <sheetViews>
    <sheetView tabSelected="1" workbookViewId="0">
      <selection activeCell="D9" sqref="D9"/>
    </sheetView>
  </sheetViews>
  <sheetFormatPr defaultRowHeight="15" x14ac:dyDescent="0.25"/>
  <cols>
    <col min="1" max="1" width="5.42578125" style="8" customWidth="1"/>
    <col min="2" max="2" width="20.5703125" bestFit="1" customWidth="1"/>
    <col min="3" max="3" width="13.42578125" customWidth="1"/>
    <col min="4" max="4" width="15.140625" customWidth="1"/>
    <col min="5" max="5" width="9.5703125" style="4" bestFit="1" customWidth="1"/>
    <col min="6" max="9" width="9.28515625" style="4" bestFit="1" customWidth="1"/>
    <col min="10" max="10" width="9.5703125" style="4" bestFit="1" customWidth="1"/>
    <col min="11" max="16" width="9.28515625" style="4" bestFit="1" customWidth="1"/>
    <col min="17" max="17" width="63.42578125" bestFit="1" customWidth="1"/>
  </cols>
  <sheetData>
    <row r="1" spans="1:17" s="1" customFormat="1" x14ac:dyDescent="0.25">
      <c r="A1" s="7"/>
      <c r="E1" s="15" t="s">
        <v>82</v>
      </c>
      <c r="F1" s="15"/>
      <c r="G1" s="15"/>
      <c r="H1" s="15"/>
      <c r="I1" s="15"/>
      <c r="J1" s="15"/>
      <c r="K1" s="15" t="s">
        <v>81</v>
      </c>
      <c r="L1" s="15"/>
      <c r="M1" s="15"/>
      <c r="N1" s="15"/>
      <c r="O1" s="15"/>
      <c r="P1" s="15"/>
    </row>
    <row r="2" spans="1:17" x14ac:dyDescent="0.25">
      <c r="A2" s="8" t="s">
        <v>108</v>
      </c>
      <c r="B2" s="1" t="s">
        <v>65</v>
      </c>
      <c r="C2" s="1" t="s">
        <v>67</v>
      </c>
      <c r="D2" s="1" t="s">
        <v>66</v>
      </c>
      <c r="E2" s="3" t="s">
        <v>68</v>
      </c>
      <c r="F2" s="3" t="s">
        <v>69</v>
      </c>
      <c r="G2" s="3" t="s">
        <v>70</v>
      </c>
      <c r="H2" s="3" t="s">
        <v>71</v>
      </c>
      <c r="I2" s="3" t="s">
        <v>72</v>
      </c>
      <c r="J2" s="3" t="s">
        <v>73</v>
      </c>
      <c r="K2" s="3" t="s">
        <v>83</v>
      </c>
      <c r="L2" s="3" t="s">
        <v>84</v>
      </c>
      <c r="M2" s="3" t="s">
        <v>85</v>
      </c>
      <c r="N2" s="3" t="s">
        <v>86</v>
      </c>
      <c r="O2" s="3" t="s">
        <v>87</v>
      </c>
      <c r="P2" s="3" t="s">
        <v>88</v>
      </c>
      <c r="Q2" s="3" t="s">
        <v>80</v>
      </c>
    </row>
    <row r="3" spans="1:17" x14ac:dyDescent="0.25">
      <c r="A3" s="8">
        <v>1</v>
      </c>
      <c r="B3" t="s">
        <v>1</v>
      </c>
      <c r="C3" t="s">
        <v>3</v>
      </c>
      <c r="D3" t="s">
        <v>2</v>
      </c>
      <c r="E3" s="4">
        <v>64</v>
      </c>
      <c r="F3" s="4">
        <v>24</v>
      </c>
      <c r="G3" s="4">
        <f>E3/F3</f>
        <v>2.6666666666666665</v>
      </c>
      <c r="H3" s="4">
        <v>17.2</v>
      </c>
      <c r="I3" s="4">
        <f>H3/F3</f>
        <v>0.71666666666666667</v>
      </c>
      <c r="J3" s="4">
        <v>168</v>
      </c>
      <c r="K3" s="4">
        <f t="shared" ref="K3:K37" si="0">LOG(E3)</f>
        <v>1.8061799739838871</v>
      </c>
      <c r="L3" s="4">
        <f t="shared" ref="L3:L37" si="1">LOG(F3)</f>
        <v>1.3802112417116059</v>
      </c>
      <c r="M3" s="4">
        <f t="shared" ref="M3:M37" si="2">LOG(G3)</f>
        <v>0.4259687322722811</v>
      </c>
      <c r="N3" s="4">
        <f t="shared" ref="N3:N37" si="3">LOG(H3)</f>
        <v>1.2355284469075489</v>
      </c>
      <c r="O3" s="4">
        <f t="shared" ref="O3:O37" si="4">LOG(I3)</f>
        <v>-0.1446827948040571</v>
      </c>
      <c r="P3" s="4">
        <f t="shared" ref="P3:P4" si="5">LOG(J3)</f>
        <v>2.2253092817258628</v>
      </c>
      <c r="Q3" t="s">
        <v>0</v>
      </c>
    </row>
    <row r="4" spans="1:17" x14ac:dyDescent="0.25">
      <c r="A4" s="8">
        <v>2</v>
      </c>
      <c r="B4" t="s">
        <v>5</v>
      </c>
      <c r="C4" s="19" t="s">
        <v>2</v>
      </c>
      <c r="D4" t="s">
        <v>2</v>
      </c>
      <c r="E4" s="4">
        <v>123.55</v>
      </c>
      <c r="F4" s="4">
        <v>35.97</v>
      </c>
      <c r="G4" s="4">
        <f>E4/F4</f>
        <v>3.4348067834306368</v>
      </c>
      <c r="H4" s="4">
        <v>43.05</v>
      </c>
      <c r="I4" s="4">
        <f>H4/F4</f>
        <v>1.1968306922435363</v>
      </c>
      <c r="J4" s="4">
        <v>167</v>
      </c>
      <c r="K4" s="4">
        <f t="shared" si="0"/>
        <v>2.091842749738098</v>
      </c>
      <c r="L4" s="4">
        <f t="shared" si="1"/>
        <v>1.5559404378185111</v>
      </c>
      <c r="M4" s="4">
        <f t="shared" si="2"/>
        <v>0.53590231191958715</v>
      </c>
      <c r="N4" s="4">
        <f t="shared" si="3"/>
        <v>1.6339731557896735</v>
      </c>
      <c r="O4" s="4">
        <f t="shared" si="4"/>
        <v>7.8032717971162471E-2</v>
      </c>
      <c r="P4" s="4">
        <f t="shared" si="5"/>
        <v>2.2227164711475833</v>
      </c>
      <c r="Q4" t="s">
        <v>4</v>
      </c>
    </row>
    <row r="5" spans="1:17" x14ac:dyDescent="0.25">
      <c r="A5" s="8">
        <v>3</v>
      </c>
      <c r="B5" t="s">
        <v>8</v>
      </c>
      <c r="C5" s="2" t="s">
        <v>6</v>
      </c>
      <c r="D5" t="s">
        <v>2</v>
      </c>
      <c r="E5" s="4">
        <v>21</v>
      </c>
      <c r="F5" s="4">
        <v>7.1</v>
      </c>
      <c r="G5" s="4">
        <f>E5/F5</f>
        <v>2.9577464788732395</v>
      </c>
      <c r="H5" s="4">
        <v>7.5</v>
      </c>
      <c r="I5" s="4">
        <f>H5/F5</f>
        <v>1.0563380281690142</v>
      </c>
      <c r="J5" s="4">
        <v>165</v>
      </c>
      <c r="K5" s="4">
        <f t="shared" si="0"/>
        <v>1.3222192947339193</v>
      </c>
      <c r="L5" s="4">
        <f t="shared" si="1"/>
        <v>0.85125834871907524</v>
      </c>
      <c r="M5" s="4">
        <f t="shared" si="2"/>
        <v>0.47096094601484401</v>
      </c>
      <c r="N5" s="4">
        <f t="shared" si="3"/>
        <v>0.87506126339170009</v>
      </c>
      <c r="O5" s="4">
        <f t="shared" si="4"/>
        <v>2.3802914672624822E-2</v>
      </c>
      <c r="P5" s="4">
        <f t="shared" ref="P5:P37" si="6">LOG(J5)</f>
        <v>2.2174839442139063</v>
      </c>
      <c r="Q5" t="s">
        <v>7</v>
      </c>
    </row>
    <row r="6" spans="1:17" x14ac:dyDescent="0.25">
      <c r="A6" s="8">
        <v>4</v>
      </c>
      <c r="B6" t="s">
        <v>9</v>
      </c>
      <c r="C6" s="2" t="s">
        <v>6</v>
      </c>
      <c r="D6" t="s">
        <v>2</v>
      </c>
      <c r="E6" s="4">
        <v>94</v>
      </c>
      <c r="F6" s="4">
        <v>32</v>
      </c>
      <c r="G6" s="4">
        <f t="shared" ref="G6:G45" si="7">E6/F6</f>
        <v>2.9375</v>
      </c>
      <c r="H6" s="4">
        <v>37</v>
      </c>
      <c r="I6" s="4">
        <f t="shared" ref="I6:I44" si="8">H6/F6</f>
        <v>1.15625</v>
      </c>
      <c r="J6" s="4">
        <v>168</v>
      </c>
      <c r="K6" s="4">
        <f t="shared" si="0"/>
        <v>1.9731278535996986</v>
      </c>
      <c r="L6" s="4">
        <f t="shared" si="1"/>
        <v>1.505149978319906</v>
      </c>
      <c r="M6" s="4">
        <f t="shared" si="2"/>
        <v>0.46797787527979268</v>
      </c>
      <c r="N6" s="4">
        <f t="shared" si="3"/>
        <v>1.568201724066995</v>
      </c>
      <c r="O6" s="4">
        <f t="shared" si="4"/>
        <v>6.3051745747089022E-2</v>
      </c>
      <c r="P6" s="4">
        <f t="shared" si="6"/>
        <v>2.2253092817258628</v>
      </c>
      <c r="Q6" t="s">
        <v>95</v>
      </c>
    </row>
    <row r="7" spans="1:17" x14ac:dyDescent="0.25">
      <c r="A7" s="8">
        <v>5</v>
      </c>
      <c r="B7" t="s">
        <v>10</v>
      </c>
      <c r="C7" s="2" t="s">
        <v>6</v>
      </c>
      <c r="D7" t="s">
        <v>2</v>
      </c>
      <c r="E7" s="4">
        <v>118</v>
      </c>
      <c r="F7" s="4">
        <v>40</v>
      </c>
      <c r="G7" s="4">
        <f t="shared" si="7"/>
        <v>2.95</v>
      </c>
      <c r="H7" s="4">
        <v>37</v>
      </c>
      <c r="I7" s="4">
        <f t="shared" si="8"/>
        <v>0.92500000000000004</v>
      </c>
      <c r="J7" s="4">
        <v>164</v>
      </c>
      <c r="K7" s="4">
        <f t="shared" si="0"/>
        <v>2.0718820073061255</v>
      </c>
      <c r="L7" s="4">
        <f t="shared" si="1"/>
        <v>1.6020599913279623</v>
      </c>
      <c r="M7" s="4">
        <f t="shared" si="2"/>
        <v>0.46982201597816303</v>
      </c>
      <c r="N7" s="4">
        <f t="shared" si="3"/>
        <v>1.568201724066995</v>
      </c>
      <c r="O7" s="4">
        <f t="shared" si="4"/>
        <v>-3.385826726096737E-2</v>
      </c>
      <c r="P7" s="4">
        <f t="shared" si="6"/>
        <v>2.214843848047698</v>
      </c>
      <c r="Q7" t="s">
        <v>95</v>
      </c>
    </row>
    <row r="8" spans="1:17" x14ac:dyDescent="0.25">
      <c r="A8" s="8">
        <v>6</v>
      </c>
      <c r="B8" t="s">
        <v>11</v>
      </c>
      <c r="C8" s="2" t="s">
        <v>6</v>
      </c>
      <c r="D8" t="s">
        <v>2</v>
      </c>
      <c r="E8" s="4">
        <v>130</v>
      </c>
      <c r="F8" s="4">
        <v>48</v>
      </c>
      <c r="G8" s="4">
        <f t="shared" si="7"/>
        <v>2.7083333333333335</v>
      </c>
      <c r="H8" s="4">
        <v>36</v>
      </c>
      <c r="I8" s="4">
        <f t="shared" si="8"/>
        <v>0.75</v>
      </c>
      <c r="J8" s="4">
        <v>165</v>
      </c>
      <c r="K8" s="4">
        <f t="shared" si="0"/>
        <v>2.1139433523068369</v>
      </c>
      <c r="L8" s="4">
        <f t="shared" si="1"/>
        <v>1.6812412373755872</v>
      </c>
      <c r="M8" s="4">
        <f t="shared" si="2"/>
        <v>0.43270211493124955</v>
      </c>
      <c r="N8" s="4">
        <f t="shared" si="3"/>
        <v>1.5563025007672873</v>
      </c>
      <c r="O8" s="4">
        <f t="shared" si="4"/>
        <v>-0.12493873660829995</v>
      </c>
      <c r="P8" s="4">
        <f t="shared" si="6"/>
        <v>2.2174839442139063</v>
      </c>
      <c r="Q8" t="s">
        <v>95</v>
      </c>
    </row>
    <row r="9" spans="1:17" x14ac:dyDescent="0.25">
      <c r="A9" s="8">
        <v>7</v>
      </c>
      <c r="B9" t="s">
        <v>12</v>
      </c>
      <c r="C9" s="2" t="s">
        <v>6</v>
      </c>
      <c r="D9" t="s">
        <v>2</v>
      </c>
      <c r="E9" s="4">
        <v>87</v>
      </c>
      <c r="F9" s="4">
        <v>37</v>
      </c>
      <c r="G9" s="4">
        <f t="shared" si="7"/>
        <v>2.3513513513513513</v>
      </c>
      <c r="H9" s="4">
        <v>34</v>
      </c>
      <c r="I9" s="4">
        <f t="shared" si="8"/>
        <v>0.91891891891891897</v>
      </c>
      <c r="J9" s="4">
        <v>168</v>
      </c>
      <c r="K9" s="4">
        <f t="shared" si="0"/>
        <v>1.9395192526186185</v>
      </c>
      <c r="L9" s="4">
        <f t="shared" si="1"/>
        <v>1.568201724066995</v>
      </c>
      <c r="M9" s="4">
        <f t="shared" si="2"/>
        <v>0.37131752855162353</v>
      </c>
      <c r="N9" s="4">
        <f t="shared" si="3"/>
        <v>1.5314789170422551</v>
      </c>
      <c r="O9" s="4">
        <f t="shared" si="4"/>
        <v>-3.6722807024739852E-2</v>
      </c>
      <c r="P9" s="4">
        <f t="shared" si="6"/>
        <v>2.2253092817258628</v>
      </c>
      <c r="Q9" t="s">
        <v>95</v>
      </c>
    </row>
    <row r="10" spans="1:17" x14ac:dyDescent="0.25">
      <c r="A10" s="8">
        <v>8</v>
      </c>
      <c r="B10" t="s">
        <v>13</v>
      </c>
      <c r="C10" s="2" t="s">
        <v>6</v>
      </c>
      <c r="D10" t="s">
        <v>2</v>
      </c>
      <c r="E10" s="4">
        <v>93</v>
      </c>
      <c r="F10" s="4">
        <v>40</v>
      </c>
      <c r="G10" s="4">
        <f t="shared" si="7"/>
        <v>2.3250000000000002</v>
      </c>
      <c r="H10" s="4">
        <v>35</v>
      </c>
      <c r="I10" s="4">
        <f t="shared" si="8"/>
        <v>0.875</v>
      </c>
      <c r="J10" s="4">
        <v>168</v>
      </c>
      <c r="K10" s="4">
        <f t="shared" si="0"/>
        <v>1.968482948553935</v>
      </c>
      <c r="L10" s="4">
        <f t="shared" si="1"/>
        <v>1.6020599913279623</v>
      </c>
      <c r="M10" s="4">
        <f t="shared" si="2"/>
        <v>0.36642295722597273</v>
      </c>
      <c r="N10" s="4">
        <f t="shared" si="3"/>
        <v>1.5440680443502757</v>
      </c>
      <c r="O10" s="4">
        <f t="shared" si="4"/>
        <v>-5.7991946977686754E-2</v>
      </c>
      <c r="P10" s="4">
        <f t="shared" si="6"/>
        <v>2.2253092817258628</v>
      </c>
      <c r="Q10" t="s">
        <v>95</v>
      </c>
    </row>
    <row r="11" spans="1:17" x14ac:dyDescent="0.25">
      <c r="A11" s="8">
        <v>9</v>
      </c>
      <c r="B11" t="s">
        <v>15</v>
      </c>
      <c r="C11" s="2" t="s">
        <v>16</v>
      </c>
      <c r="D11" t="s">
        <v>2</v>
      </c>
      <c r="E11" s="4">
        <v>88</v>
      </c>
      <c r="F11" s="4">
        <v>44.39</v>
      </c>
      <c r="G11" s="4">
        <f t="shared" si="7"/>
        <v>1.98242847488173</v>
      </c>
      <c r="H11" s="4">
        <v>37.51</v>
      </c>
      <c r="I11" s="4">
        <f t="shared" si="8"/>
        <v>0.84501013741833741</v>
      </c>
      <c r="J11" s="4">
        <v>166</v>
      </c>
      <c r="K11" s="4">
        <f t="shared" si="0"/>
        <v>1.9444826721501687</v>
      </c>
      <c r="L11" s="4">
        <f t="shared" si="1"/>
        <v>1.6472851450253667</v>
      </c>
      <c r="M11" s="4">
        <f t="shared" si="2"/>
        <v>0.29719752712480196</v>
      </c>
      <c r="N11" s="4">
        <f t="shared" si="3"/>
        <v>1.5741470641507227</v>
      </c>
      <c r="O11" s="4">
        <f t="shared" si="4"/>
        <v>-7.3138080874643907E-2</v>
      </c>
      <c r="P11" s="4">
        <f t="shared" si="6"/>
        <v>2.220108088040055</v>
      </c>
      <c r="Q11" t="s">
        <v>14</v>
      </c>
    </row>
    <row r="12" spans="1:17" x14ac:dyDescent="0.25">
      <c r="A12" s="8">
        <v>10</v>
      </c>
      <c r="B12" t="s">
        <v>90</v>
      </c>
      <c r="C12" s="2" t="s">
        <v>90</v>
      </c>
      <c r="D12" t="s">
        <v>2</v>
      </c>
      <c r="E12" s="4">
        <v>100</v>
      </c>
      <c r="F12" s="4">
        <v>38</v>
      </c>
      <c r="G12" s="4">
        <f t="shared" si="7"/>
        <v>2.6315789473684212</v>
      </c>
      <c r="H12" s="4">
        <v>35</v>
      </c>
      <c r="I12" s="4">
        <f t="shared" si="8"/>
        <v>0.92105263157894735</v>
      </c>
      <c r="J12" s="4">
        <v>161</v>
      </c>
      <c r="K12" s="4">
        <f t="shared" si="0"/>
        <v>2</v>
      </c>
      <c r="L12" s="4">
        <f t="shared" si="1"/>
        <v>1.5797835966168101</v>
      </c>
      <c r="M12" s="4">
        <f t="shared" si="2"/>
        <v>0.42021640338318988</v>
      </c>
      <c r="N12" s="4">
        <f t="shared" si="3"/>
        <v>1.5440680443502757</v>
      </c>
      <c r="O12" s="4">
        <f t="shared" si="4"/>
        <v>-3.5715552266534535E-2</v>
      </c>
      <c r="P12" s="4">
        <f t="shared" si="6"/>
        <v>2.2068258760318495</v>
      </c>
      <c r="Q12" t="s">
        <v>17</v>
      </c>
    </row>
    <row r="13" spans="1:17" x14ac:dyDescent="0.25">
      <c r="A13" s="8">
        <v>11</v>
      </c>
      <c r="B13" t="s">
        <v>19</v>
      </c>
      <c r="C13" t="s">
        <v>2</v>
      </c>
      <c r="D13" t="s">
        <v>2</v>
      </c>
      <c r="E13" s="4">
        <v>64.19</v>
      </c>
      <c r="F13" s="4">
        <v>29.22</v>
      </c>
      <c r="G13" s="4">
        <f t="shared" si="7"/>
        <v>2.1967830253251197</v>
      </c>
      <c r="H13" s="4">
        <v>31.48</v>
      </c>
      <c r="I13" s="4">
        <f t="shared" si="8"/>
        <v>1.077344284736482</v>
      </c>
      <c r="J13" s="4">
        <v>167</v>
      </c>
      <c r="K13" s="4">
        <f t="shared" si="0"/>
        <v>1.8074673756842778</v>
      </c>
      <c r="L13" s="4">
        <f t="shared" si="1"/>
        <v>1.4656802115982779</v>
      </c>
      <c r="M13" s="4">
        <f t="shared" si="2"/>
        <v>0.34178716408599996</v>
      </c>
      <c r="N13" s="4">
        <f t="shared" si="3"/>
        <v>1.4980347236870271</v>
      </c>
      <c r="O13" s="4">
        <f t="shared" si="4"/>
        <v>3.2354512088749052E-2</v>
      </c>
      <c r="P13" s="4">
        <f t="shared" si="6"/>
        <v>2.2227164711475833</v>
      </c>
      <c r="Q13" t="s">
        <v>18</v>
      </c>
    </row>
    <row r="14" spans="1:17" x14ac:dyDescent="0.25">
      <c r="A14" s="8">
        <v>12</v>
      </c>
      <c r="B14" t="s">
        <v>114</v>
      </c>
      <c r="C14" t="s">
        <v>104</v>
      </c>
      <c r="D14" t="s">
        <v>106</v>
      </c>
      <c r="E14" s="4">
        <v>111</v>
      </c>
      <c r="F14" s="4">
        <v>29</v>
      </c>
      <c r="G14" s="4">
        <f t="shared" si="7"/>
        <v>3.8275862068965516</v>
      </c>
      <c r="H14" s="4">
        <v>49</v>
      </c>
      <c r="I14" s="4">
        <f t="shared" si="8"/>
        <v>1.6896551724137931</v>
      </c>
      <c r="J14" s="4">
        <v>135</v>
      </c>
      <c r="K14" s="4">
        <f t="shared" si="0"/>
        <v>2.0453229787866576</v>
      </c>
      <c r="L14" s="4">
        <f t="shared" si="1"/>
        <v>1.4623979978989561</v>
      </c>
      <c r="M14" s="4">
        <f t="shared" si="2"/>
        <v>0.58292498088770128</v>
      </c>
      <c r="N14" s="4">
        <f t="shared" si="3"/>
        <v>1.6901960800285136</v>
      </c>
      <c r="O14" s="4">
        <f t="shared" si="4"/>
        <v>0.2277980821295576</v>
      </c>
      <c r="P14" s="4">
        <f t="shared" si="6"/>
        <v>2.1303337684950061</v>
      </c>
      <c r="Q14" t="s">
        <v>147</v>
      </c>
    </row>
    <row r="15" spans="1:17" x14ac:dyDescent="0.25">
      <c r="A15" s="8">
        <v>13</v>
      </c>
      <c r="B15" t="s">
        <v>57</v>
      </c>
      <c r="C15" s="2" t="s">
        <v>58</v>
      </c>
      <c r="D15" t="s">
        <v>94</v>
      </c>
      <c r="E15" s="4">
        <v>73.650000000000006</v>
      </c>
      <c r="F15" s="4">
        <v>20.83</v>
      </c>
      <c r="G15" s="4">
        <f t="shared" si="7"/>
        <v>3.5357657225156029</v>
      </c>
      <c r="H15" s="4">
        <v>28.7</v>
      </c>
      <c r="I15" s="4">
        <f t="shared" si="8"/>
        <v>1.3778204512722037</v>
      </c>
      <c r="J15" s="4">
        <v>143</v>
      </c>
      <c r="K15" s="4">
        <f t="shared" si="0"/>
        <v>1.8671727511786498</v>
      </c>
      <c r="L15" s="4">
        <f t="shared" si="1"/>
        <v>1.3186892699477459</v>
      </c>
      <c r="M15" s="4">
        <f t="shared" si="2"/>
        <v>0.54848348123090396</v>
      </c>
      <c r="N15" s="4">
        <f t="shared" si="3"/>
        <v>1.4578818967339924</v>
      </c>
      <c r="O15" s="4">
        <f t="shared" si="4"/>
        <v>0.1391926267862465</v>
      </c>
      <c r="P15" s="4">
        <f t="shared" si="6"/>
        <v>2.1553360374650619</v>
      </c>
      <c r="Q15" t="s">
        <v>59</v>
      </c>
    </row>
    <row r="16" spans="1:17" x14ac:dyDescent="0.25">
      <c r="A16" s="8">
        <v>14</v>
      </c>
      <c r="B16" t="s">
        <v>60</v>
      </c>
      <c r="C16" s="2" t="s">
        <v>58</v>
      </c>
      <c r="D16" t="s">
        <v>94</v>
      </c>
      <c r="E16" s="4">
        <v>74.3</v>
      </c>
      <c r="F16" s="4">
        <v>20.53</v>
      </c>
      <c r="G16" s="4">
        <f t="shared" si="7"/>
        <v>3.6190940087676569</v>
      </c>
      <c r="H16" s="6">
        <v>29.9</v>
      </c>
      <c r="I16" s="4">
        <f t="shared" si="8"/>
        <v>1.4564052605942521</v>
      </c>
      <c r="J16" s="4">
        <v>149</v>
      </c>
      <c r="K16" s="4">
        <f t="shared" si="0"/>
        <v>1.8709888137605752</v>
      </c>
      <c r="L16" s="4">
        <f t="shared" si="1"/>
        <v>1.3123889493705918</v>
      </c>
      <c r="M16" s="4">
        <f t="shared" si="2"/>
        <v>0.55859986438998344</v>
      </c>
      <c r="N16" s="4">
        <f t="shared" si="3"/>
        <v>1.4756711883244296</v>
      </c>
      <c r="O16" s="4">
        <f t="shared" si="4"/>
        <v>0.16328223895383773</v>
      </c>
      <c r="P16" s="4">
        <f t="shared" si="6"/>
        <v>2.173186268412274</v>
      </c>
      <c r="Q16" t="s">
        <v>59</v>
      </c>
    </row>
    <row r="17" spans="1:17" x14ac:dyDescent="0.25">
      <c r="A17" s="8">
        <v>15</v>
      </c>
      <c r="B17" t="s">
        <v>61</v>
      </c>
      <c r="C17" s="2" t="s">
        <v>58</v>
      </c>
      <c r="D17" t="s">
        <v>94</v>
      </c>
      <c r="E17" s="4">
        <v>65.069999999999993</v>
      </c>
      <c r="F17" s="4">
        <v>24.03</v>
      </c>
      <c r="G17" s="4">
        <f t="shared" si="7"/>
        <v>2.7078651685393256</v>
      </c>
      <c r="H17" s="6">
        <v>25.73</v>
      </c>
      <c r="I17" s="4">
        <f t="shared" si="8"/>
        <v>1.0707449022055764</v>
      </c>
      <c r="J17" s="4">
        <v>152</v>
      </c>
      <c r="K17" s="4">
        <f t="shared" si="0"/>
        <v>1.8133808067338557</v>
      </c>
      <c r="L17" s="4">
        <f t="shared" si="1"/>
        <v>1.3807537708039002</v>
      </c>
      <c r="M17" s="4">
        <f t="shared" si="2"/>
        <v>0.43262703592995555</v>
      </c>
      <c r="N17" s="4">
        <f t="shared" si="3"/>
        <v>1.4104397862103466</v>
      </c>
      <c r="O17" s="4">
        <f t="shared" si="4"/>
        <v>2.9686015406446498E-2</v>
      </c>
      <c r="P17" s="4">
        <f t="shared" si="6"/>
        <v>2.1818435879447726</v>
      </c>
      <c r="Q17" t="s">
        <v>59</v>
      </c>
    </row>
    <row r="18" spans="1:17" x14ac:dyDescent="0.25">
      <c r="A18" s="8">
        <v>16</v>
      </c>
      <c r="B18" t="s">
        <v>62</v>
      </c>
      <c r="C18" s="2" t="s">
        <v>58</v>
      </c>
      <c r="D18" t="s">
        <v>94</v>
      </c>
      <c r="E18" s="4">
        <v>67.13</v>
      </c>
      <c r="F18" s="4">
        <v>24.01</v>
      </c>
      <c r="G18" s="4">
        <f t="shared" si="7"/>
        <v>2.7959183673469385</v>
      </c>
      <c r="H18" s="4">
        <v>23.18</v>
      </c>
      <c r="I18" s="4">
        <f t="shared" si="8"/>
        <v>0.96543107038733855</v>
      </c>
      <c r="J18" s="4">
        <v>150</v>
      </c>
      <c r="K18" s="4">
        <f t="shared" si="0"/>
        <v>1.8269166471849203</v>
      </c>
      <c r="L18" s="4">
        <f t="shared" si="1"/>
        <v>1.3803921600570273</v>
      </c>
      <c r="M18" s="4">
        <f t="shared" si="2"/>
        <v>0.44652448712789305</v>
      </c>
      <c r="N18" s="4">
        <f t="shared" si="3"/>
        <v>1.3651134316275773</v>
      </c>
      <c r="O18" s="4">
        <f t="shared" si="4"/>
        <v>-1.5278728429450158E-2</v>
      </c>
      <c r="P18" s="4">
        <f t="shared" si="6"/>
        <v>2.1760912590556813</v>
      </c>
      <c r="Q18" t="s">
        <v>59</v>
      </c>
    </row>
    <row r="19" spans="1:17" x14ac:dyDescent="0.25">
      <c r="A19" s="8">
        <v>17</v>
      </c>
      <c r="B19" t="s">
        <v>63</v>
      </c>
      <c r="C19" s="2" t="s">
        <v>58</v>
      </c>
      <c r="D19" t="s">
        <v>94</v>
      </c>
      <c r="E19" s="4">
        <v>55.1</v>
      </c>
      <c r="F19" s="4">
        <v>20.56</v>
      </c>
      <c r="G19" s="4">
        <f t="shared" si="7"/>
        <v>2.6799610894941637</v>
      </c>
      <c r="H19" s="4">
        <v>19.54</v>
      </c>
      <c r="I19" s="4">
        <f t="shared" si="8"/>
        <v>0.95038910505836582</v>
      </c>
      <c r="J19" s="4">
        <v>148</v>
      </c>
      <c r="K19" s="4">
        <f t="shared" si="0"/>
        <v>1.7411515988517852</v>
      </c>
      <c r="L19" s="4">
        <f t="shared" si="1"/>
        <v>1.3130231103232382</v>
      </c>
      <c r="M19" s="4">
        <f t="shared" si="2"/>
        <v>0.42812848852854696</v>
      </c>
      <c r="N19" s="4">
        <f t="shared" si="3"/>
        <v>1.2909245593827543</v>
      </c>
      <c r="O19" s="4">
        <f t="shared" si="4"/>
        <v>-2.2098550940483828E-2</v>
      </c>
      <c r="P19" s="4">
        <f t="shared" si="6"/>
        <v>2.1702617153949575</v>
      </c>
      <c r="Q19" t="s">
        <v>59</v>
      </c>
    </row>
    <row r="20" spans="1:17" x14ac:dyDescent="0.25">
      <c r="A20" s="8">
        <v>18</v>
      </c>
      <c r="B20" t="s">
        <v>64</v>
      </c>
      <c r="C20" s="2" t="s">
        <v>58</v>
      </c>
      <c r="D20" t="s">
        <v>94</v>
      </c>
      <c r="E20" s="4">
        <v>58.46</v>
      </c>
      <c r="F20" s="4">
        <v>18.53</v>
      </c>
      <c r="G20" s="4">
        <f t="shared" si="7"/>
        <v>3.1548839719373984</v>
      </c>
      <c r="H20" s="4">
        <v>19.97</v>
      </c>
      <c r="I20" s="4">
        <f t="shared" si="8"/>
        <v>1.077711818672423</v>
      </c>
      <c r="J20" s="4">
        <v>148</v>
      </c>
      <c r="K20" s="4">
        <f t="shared" si="0"/>
        <v>1.7668588110214176</v>
      </c>
      <c r="L20" s="4">
        <f t="shared" si="1"/>
        <v>1.2678754193188977</v>
      </c>
      <c r="M20" s="4">
        <f t="shared" si="2"/>
        <v>0.49898339170251998</v>
      </c>
      <c r="N20" s="4">
        <f t="shared" si="3"/>
        <v>1.3003780648707026</v>
      </c>
      <c r="O20" s="4">
        <f t="shared" si="4"/>
        <v>3.2502645551804987E-2</v>
      </c>
      <c r="P20" s="4">
        <f t="shared" si="6"/>
        <v>2.1702617153949575</v>
      </c>
      <c r="Q20" t="s">
        <v>59</v>
      </c>
    </row>
    <row r="21" spans="1:17" x14ac:dyDescent="0.25">
      <c r="A21" s="8">
        <v>19</v>
      </c>
      <c r="B21" t="s">
        <v>92</v>
      </c>
      <c r="C21" s="2" t="s">
        <v>93</v>
      </c>
      <c r="D21" t="s">
        <v>91</v>
      </c>
      <c r="E21">
        <v>120</v>
      </c>
      <c r="F21">
        <v>60.1</v>
      </c>
      <c r="G21">
        <f t="shared" si="7"/>
        <v>1.9966722129783694</v>
      </c>
      <c r="H21">
        <v>70.59</v>
      </c>
      <c r="I21">
        <f t="shared" si="8"/>
        <v>1.1745424292845259</v>
      </c>
      <c r="J21">
        <v>144</v>
      </c>
      <c r="K21" s="4">
        <f t="shared" si="0"/>
        <v>2.0791812460476247</v>
      </c>
      <c r="L21" s="4">
        <f t="shared" si="1"/>
        <v>1.7788744720027396</v>
      </c>
      <c r="M21" s="4">
        <f t="shared" si="2"/>
        <v>0.30030677404488532</v>
      </c>
      <c r="N21" s="4">
        <f t="shared" si="3"/>
        <v>1.8487431818956837</v>
      </c>
      <c r="O21" s="4">
        <f t="shared" si="4"/>
        <v>6.9868709892944234E-2</v>
      </c>
      <c r="P21" s="4">
        <f t="shared" ref="P21" si="9">LOG(J21)</f>
        <v>2.1583624920952498</v>
      </c>
      <c r="Q21" t="s">
        <v>4</v>
      </c>
    </row>
    <row r="22" spans="1:17" x14ac:dyDescent="0.25">
      <c r="A22" s="8">
        <v>20</v>
      </c>
      <c r="B22" t="s">
        <v>21</v>
      </c>
      <c r="C22" s="2" t="s">
        <v>23</v>
      </c>
      <c r="D22" t="s">
        <v>22</v>
      </c>
      <c r="E22" s="4">
        <v>54.6</v>
      </c>
      <c r="F22" s="4">
        <v>13.3</v>
      </c>
      <c r="G22" s="4">
        <f>E22/F22</f>
        <v>4.1052631578947372</v>
      </c>
      <c r="H22" s="4">
        <v>23</v>
      </c>
      <c r="I22" s="4">
        <f>H22/F22</f>
        <v>1.7293233082706767</v>
      </c>
      <c r="J22" s="4">
        <v>143</v>
      </c>
      <c r="K22" s="4">
        <f t="shared" si="0"/>
        <v>1.7371926427047373</v>
      </c>
      <c r="L22" s="4">
        <f t="shared" si="1"/>
        <v>1.1238516409670858</v>
      </c>
      <c r="M22" s="4">
        <f t="shared" si="2"/>
        <v>0.61334100173765149</v>
      </c>
      <c r="N22" s="4">
        <f t="shared" si="3"/>
        <v>1.3617278360175928</v>
      </c>
      <c r="O22" s="4">
        <f t="shared" si="4"/>
        <v>0.23787619505050708</v>
      </c>
      <c r="P22" s="4">
        <f t="shared" si="6"/>
        <v>2.1553360374650619</v>
      </c>
      <c r="Q22" t="s">
        <v>20</v>
      </c>
    </row>
    <row r="23" spans="1:17" x14ac:dyDescent="0.25">
      <c r="A23" s="8">
        <v>21</v>
      </c>
      <c r="B23" t="s">
        <v>25</v>
      </c>
      <c r="C23" s="2" t="s">
        <v>26</v>
      </c>
      <c r="D23" t="s">
        <v>22</v>
      </c>
      <c r="E23" s="4">
        <v>35.5</v>
      </c>
      <c r="F23" s="4">
        <v>9</v>
      </c>
      <c r="G23" s="4">
        <f t="shared" si="7"/>
        <v>3.9444444444444446</v>
      </c>
      <c r="H23" s="4">
        <v>18.5</v>
      </c>
      <c r="I23" s="4">
        <f t="shared" si="8"/>
        <v>2.0555555555555554</v>
      </c>
      <c r="J23" s="4">
        <v>158</v>
      </c>
      <c r="K23" s="4">
        <f t="shared" si="0"/>
        <v>1.550228353055094</v>
      </c>
      <c r="L23" s="4">
        <f t="shared" si="1"/>
        <v>0.95424250943932487</v>
      </c>
      <c r="M23" s="4">
        <f t="shared" si="2"/>
        <v>0.59598584361576923</v>
      </c>
      <c r="N23" s="4">
        <f t="shared" si="3"/>
        <v>1.2671717284030137</v>
      </c>
      <c r="O23" s="4">
        <f t="shared" si="4"/>
        <v>0.31292921896368886</v>
      </c>
      <c r="P23" s="4">
        <f t="shared" si="6"/>
        <v>2.1986570869544226</v>
      </c>
      <c r="Q23" t="s">
        <v>24</v>
      </c>
    </row>
    <row r="24" spans="1:17" x14ac:dyDescent="0.25">
      <c r="A24" s="8">
        <v>22</v>
      </c>
      <c r="B24" t="s">
        <v>28</v>
      </c>
      <c r="C24" s="2" t="s">
        <v>29</v>
      </c>
      <c r="D24" t="s">
        <v>22</v>
      </c>
      <c r="E24" s="4">
        <v>160</v>
      </c>
      <c r="F24" s="4">
        <v>57</v>
      </c>
      <c r="G24" s="4">
        <f t="shared" si="7"/>
        <v>2.807017543859649</v>
      </c>
      <c r="H24" s="4">
        <v>72.5</v>
      </c>
      <c r="I24" s="4">
        <f t="shared" si="8"/>
        <v>1.2719298245614035</v>
      </c>
      <c r="J24" s="4">
        <v>156</v>
      </c>
      <c r="K24" s="4">
        <f t="shared" si="0"/>
        <v>2.2041199826559246</v>
      </c>
      <c r="L24" s="4">
        <f t="shared" si="1"/>
        <v>1.7558748556724915</v>
      </c>
      <c r="M24" s="4">
        <f t="shared" si="2"/>
        <v>0.44824512698343338</v>
      </c>
      <c r="N24" s="4">
        <f t="shared" si="3"/>
        <v>1.8603380065709938</v>
      </c>
      <c r="O24" s="4">
        <f t="shared" si="4"/>
        <v>0.10446315089850228</v>
      </c>
      <c r="P24" s="4">
        <f t="shared" si="6"/>
        <v>2.1931245983544616</v>
      </c>
      <c r="Q24" t="s">
        <v>27</v>
      </c>
    </row>
    <row r="25" spans="1:17" x14ac:dyDescent="0.25">
      <c r="A25" s="8">
        <v>23</v>
      </c>
      <c r="B25" t="s">
        <v>78</v>
      </c>
      <c r="C25" t="s">
        <v>30</v>
      </c>
      <c r="D25" t="s">
        <v>30</v>
      </c>
      <c r="E25" s="4">
        <v>54.3</v>
      </c>
      <c r="F25" s="4">
        <v>22</v>
      </c>
      <c r="G25" s="4">
        <f t="shared" si="7"/>
        <v>2.4681818181818183</v>
      </c>
      <c r="H25" s="4">
        <v>26</v>
      </c>
      <c r="I25" s="4">
        <f t="shared" si="8"/>
        <v>1.1818181818181819</v>
      </c>
      <c r="J25" s="4">
        <v>149</v>
      </c>
      <c r="K25" s="4">
        <f t="shared" si="0"/>
        <v>1.7347998295888469</v>
      </c>
      <c r="L25" s="4">
        <f t="shared" si="1"/>
        <v>1.3424226808222062</v>
      </c>
      <c r="M25" s="4">
        <f t="shared" si="2"/>
        <v>0.3923771487666407</v>
      </c>
      <c r="N25" s="4">
        <f t="shared" si="3"/>
        <v>1.414973347970818</v>
      </c>
      <c r="O25" s="4">
        <f t="shared" si="4"/>
        <v>7.2550667148611747E-2</v>
      </c>
      <c r="P25" s="4">
        <f t="shared" si="6"/>
        <v>2.173186268412274</v>
      </c>
      <c r="Q25" t="s">
        <v>76</v>
      </c>
    </row>
    <row r="26" spans="1:17" x14ac:dyDescent="0.25">
      <c r="A26" s="8">
        <v>24</v>
      </c>
      <c r="B26" t="s">
        <v>77</v>
      </c>
      <c r="C26" s="2" t="s">
        <v>32</v>
      </c>
      <c r="D26" t="s">
        <v>30</v>
      </c>
      <c r="E26" s="4">
        <v>38</v>
      </c>
      <c r="F26" s="4">
        <v>12.5</v>
      </c>
      <c r="G26" s="4">
        <f t="shared" si="7"/>
        <v>3.04</v>
      </c>
      <c r="H26" s="4">
        <v>16</v>
      </c>
      <c r="I26" s="4">
        <f t="shared" si="8"/>
        <v>1.28</v>
      </c>
      <c r="J26" s="4">
        <v>149</v>
      </c>
      <c r="K26" s="4">
        <f t="shared" si="0"/>
        <v>1.5797835966168101</v>
      </c>
      <c r="L26" s="4">
        <f t="shared" si="1"/>
        <v>1.0969100130080565</v>
      </c>
      <c r="M26" s="4">
        <f t="shared" si="2"/>
        <v>0.48287358360875376</v>
      </c>
      <c r="N26" s="4">
        <f t="shared" si="3"/>
        <v>1.2041199826559248</v>
      </c>
      <c r="O26" s="4">
        <f t="shared" si="4"/>
        <v>0.10720996964786837</v>
      </c>
      <c r="P26" s="4">
        <f t="shared" si="6"/>
        <v>2.173186268412274</v>
      </c>
      <c r="Q26" t="s">
        <v>4</v>
      </c>
    </row>
    <row r="27" spans="1:17" x14ac:dyDescent="0.25">
      <c r="A27" s="8">
        <v>25</v>
      </c>
      <c r="B27" t="s">
        <v>33</v>
      </c>
      <c r="C27" s="2" t="s">
        <v>34</v>
      </c>
      <c r="D27" t="s">
        <v>30</v>
      </c>
      <c r="E27" s="4">
        <v>71.14</v>
      </c>
      <c r="F27" s="4">
        <v>20.03</v>
      </c>
      <c r="G27" s="4">
        <f>E27/F27</f>
        <v>3.5516724912631052</v>
      </c>
      <c r="H27" s="4">
        <v>25.42</v>
      </c>
      <c r="I27" s="4">
        <f>H27/F27</f>
        <v>1.2690963554667998</v>
      </c>
      <c r="J27" s="4">
        <v>160</v>
      </c>
      <c r="K27" s="4">
        <f t="shared" si="0"/>
        <v>1.8521138608497616</v>
      </c>
      <c r="L27" s="4">
        <f t="shared" si="1"/>
        <v>1.3016809492935764</v>
      </c>
      <c r="M27" s="4">
        <f t="shared" si="2"/>
        <v>0.55043291155618534</v>
      </c>
      <c r="N27" s="4">
        <f t="shared" si="3"/>
        <v>1.4051755462179893</v>
      </c>
      <c r="O27" s="4">
        <f t="shared" si="4"/>
        <v>0.10349459692441314</v>
      </c>
      <c r="P27" s="4">
        <f t="shared" si="6"/>
        <v>2.2041199826559246</v>
      </c>
      <c r="Q27" t="s">
        <v>31</v>
      </c>
    </row>
    <row r="28" spans="1:17" x14ac:dyDescent="0.25">
      <c r="A28" s="8">
        <v>26</v>
      </c>
      <c r="B28" t="s">
        <v>36</v>
      </c>
      <c r="C28" t="s">
        <v>37</v>
      </c>
      <c r="D28" t="s">
        <v>37</v>
      </c>
      <c r="E28" s="4">
        <v>37.5</v>
      </c>
      <c r="F28" s="4">
        <v>15</v>
      </c>
      <c r="G28" s="4">
        <f t="shared" si="7"/>
        <v>2.5</v>
      </c>
      <c r="H28" s="4">
        <v>16</v>
      </c>
      <c r="I28" s="4">
        <f t="shared" si="8"/>
        <v>1.0666666666666667</v>
      </c>
      <c r="J28" s="4">
        <v>160</v>
      </c>
      <c r="K28" s="4">
        <f t="shared" si="0"/>
        <v>1.5740312677277188</v>
      </c>
      <c r="L28" s="4">
        <f t="shared" si="1"/>
        <v>1.1760912590556813</v>
      </c>
      <c r="M28" s="4">
        <f t="shared" si="2"/>
        <v>0.3979400086720376</v>
      </c>
      <c r="N28" s="4">
        <f t="shared" si="3"/>
        <v>1.2041199826559248</v>
      </c>
      <c r="O28" s="4">
        <f t="shared" si="4"/>
        <v>2.8028723600243534E-2</v>
      </c>
      <c r="P28" s="4">
        <f t="shared" si="6"/>
        <v>2.2041199826559246</v>
      </c>
      <c r="Q28" t="s">
        <v>41</v>
      </c>
    </row>
    <row r="29" spans="1:17" x14ac:dyDescent="0.25">
      <c r="A29" s="8">
        <v>27</v>
      </c>
      <c r="B29" t="s">
        <v>39</v>
      </c>
      <c r="C29" t="s">
        <v>37</v>
      </c>
      <c r="D29" t="s">
        <v>37</v>
      </c>
      <c r="E29" s="4">
        <v>53</v>
      </c>
      <c r="F29" s="4">
        <v>22</v>
      </c>
      <c r="G29" s="4">
        <f t="shared" si="7"/>
        <v>2.4090909090909092</v>
      </c>
      <c r="H29" s="4">
        <v>25</v>
      </c>
      <c r="I29" s="4">
        <f t="shared" si="8"/>
        <v>1.1363636363636365</v>
      </c>
      <c r="J29" s="4">
        <v>161</v>
      </c>
      <c r="K29" s="4">
        <f t="shared" si="0"/>
        <v>1.7242758696007889</v>
      </c>
      <c r="L29" s="4">
        <f t="shared" si="1"/>
        <v>1.3424226808222062</v>
      </c>
      <c r="M29" s="4">
        <f t="shared" si="2"/>
        <v>0.38185318877858282</v>
      </c>
      <c r="N29" s="4">
        <f t="shared" si="3"/>
        <v>1.3979400086720377</v>
      </c>
      <c r="O29" s="4">
        <f t="shared" si="4"/>
        <v>5.5517327849831412E-2</v>
      </c>
      <c r="P29" s="4">
        <f t="shared" si="6"/>
        <v>2.2068258760318495</v>
      </c>
      <c r="Q29" t="s">
        <v>41</v>
      </c>
    </row>
    <row r="30" spans="1:17" x14ac:dyDescent="0.25">
      <c r="A30" s="8">
        <v>28</v>
      </c>
      <c r="B30" t="s">
        <v>40</v>
      </c>
      <c r="C30" t="s">
        <v>37</v>
      </c>
      <c r="D30" t="s">
        <v>37</v>
      </c>
      <c r="E30" s="4">
        <v>47</v>
      </c>
      <c r="F30" s="4">
        <v>18</v>
      </c>
      <c r="G30" s="4">
        <f t="shared" si="7"/>
        <v>2.6111111111111112</v>
      </c>
      <c r="H30" s="4">
        <v>20</v>
      </c>
      <c r="I30" s="4">
        <f t="shared" si="8"/>
        <v>1.1111111111111112</v>
      </c>
      <c r="J30" s="4">
        <v>164</v>
      </c>
      <c r="K30" s="4">
        <f t="shared" si="0"/>
        <v>1.6720978579357175</v>
      </c>
      <c r="L30" s="4">
        <f t="shared" si="1"/>
        <v>1.255272505103306</v>
      </c>
      <c r="M30" s="4">
        <f t="shared" si="2"/>
        <v>0.4168253528324114</v>
      </c>
      <c r="N30" s="4">
        <f t="shared" si="3"/>
        <v>1.3010299956639813</v>
      </c>
      <c r="O30" s="4">
        <f t="shared" si="4"/>
        <v>4.5757490560675143E-2</v>
      </c>
      <c r="P30" s="4">
        <f t="shared" si="6"/>
        <v>2.214843848047698</v>
      </c>
      <c r="Q30" t="s">
        <v>41</v>
      </c>
    </row>
    <row r="31" spans="1:17" x14ac:dyDescent="0.25">
      <c r="A31" s="8">
        <v>29</v>
      </c>
      <c r="B31" t="s">
        <v>42</v>
      </c>
      <c r="C31" s="2" t="s">
        <v>43</v>
      </c>
      <c r="D31" t="s">
        <v>37</v>
      </c>
      <c r="E31" s="4">
        <v>36.35</v>
      </c>
      <c r="F31" s="4">
        <v>11.1</v>
      </c>
      <c r="G31" s="4">
        <f t="shared" si="7"/>
        <v>3.2747747747747749</v>
      </c>
      <c r="H31" s="4">
        <v>13.49</v>
      </c>
      <c r="I31" s="4">
        <f t="shared" si="8"/>
        <v>1.2153153153153153</v>
      </c>
      <c r="J31" s="4">
        <v>160</v>
      </c>
      <c r="K31" s="4">
        <f t="shared" si="0"/>
        <v>1.5605044151950567</v>
      </c>
      <c r="L31" s="4">
        <f t="shared" si="1"/>
        <v>1.0453229787866574</v>
      </c>
      <c r="M31" s="4">
        <f t="shared" si="2"/>
        <v>0.5151814364083992</v>
      </c>
      <c r="N31" s="4">
        <f t="shared" si="3"/>
        <v>1.1300119496719043</v>
      </c>
      <c r="O31" s="4">
        <f t="shared" si="4"/>
        <v>8.4688970885246823E-2</v>
      </c>
      <c r="P31" s="4">
        <f t="shared" si="6"/>
        <v>2.2041199826559246</v>
      </c>
      <c r="Q31" t="s">
        <v>35</v>
      </c>
    </row>
    <row r="32" spans="1:17" x14ac:dyDescent="0.25">
      <c r="A32" s="8">
        <v>30</v>
      </c>
      <c r="B32" t="s">
        <v>44</v>
      </c>
      <c r="C32" s="2" t="s">
        <v>43</v>
      </c>
      <c r="D32" t="s">
        <v>37</v>
      </c>
      <c r="E32" s="4">
        <v>30.89</v>
      </c>
      <c r="F32" s="4">
        <v>10.86</v>
      </c>
      <c r="G32" s="4">
        <f t="shared" si="7"/>
        <v>2.8443830570902398</v>
      </c>
      <c r="H32" s="4">
        <v>10.88</v>
      </c>
      <c r="I32" s="4">
        <f t="shared" si="8"/>
        <v>1.0018416206261511</v>
      </c>
      <c r="J32" s="4">
        <v>161</v>
      </c>
      <c r="K32" s="4">
        <f t="shared" si="0"/>
        <v>1.4898179083014507</v>
      </c>
      <c r="L32" s="4">
        <f t="shared" si="1"/>
        <v>1.0358298252528282</v>
      </c>
      <c r="M32" s="4">
        <f t="shared" si="2"/>
        <v>0.45398808304862254</v>
      </c>
      <c r="N32" s="4">
        <f t="shared" si="3"/>
        <v>1.0366288953621612</v>
      </c>
      <c r="O32" s="4">
        <f t="shared" si="4"/>
        <v>7.9907010933300308E-4</v>
      </c>
      <c r="P32" s="4">
        <f t="shared" si="6"/>
        <v>2.2068258760318495</v>
      </c>
      <c r="Q32" t="s">
        <v>38</v>
      </c>
    </row>
    <row r="33" spans="1:17" x14ac:dyDescent="0.25">
      <c r="A33" s="8">
        <v>31</v>
      </c>
      <c r="B33" t="s">
        <v>45</v>
      </c>
      <c r="C33" s="2" t="s">
        <v>43</v>
      </c>
      <c r="D33" t="s">
        <v>37</v>
      </c>
      <c r="E33" s="4">
        <v>27.74</v>
      </c>
      <c r="F33" s="4">
        <v>10.050000000000001</v>
      </c>
      <c r="G33" s="4">
        <f t="shared" si="7"/>
        <v>2.7601990049751239</v>
      </c>
      <c r="H33" s="4">
        <v>12.38</v>
      </c>
      <c r="I33" s="4">
        <f t="shared" si="8"/>
        <v>1.2318407960199005</v>
      </c>
      <c r="J33" s="4">
        <v>160</v>
      </c>
      <c r="K33" s="4">
        <f t="shared" si="0"/>
        <v>1.443106456737266</v>
      </c>
      <c r="L33" s="4">
        <f t="shared" si="1"/>
        <v>1.0021660617565078</v>
      </c>
      <c r="M33" s="4">
        <f t="shared" si="2"/>
        <v>0.44094039498075832</v>
      </c>
      <c r="N33" s="4">
        <f t="shared" si="3"/>
        <v>1.0927206446840991</v>
      </c>
      <c r="O33" s="4">
        <f t="shared" si="4"/>
        <v>9.0554582927591498E-2</v>
      </c>
      <c r="P33" s="4">
        <f t="shared" si="6"/>
        <v>2.2041199826559246</v>
      </c>
      <c r="Q33" t="s">
        <v>38</v>
      </c>
    </row>
    <row r="34" spans="1:17" x14ac:dyDescent="0.25">
      <c r="A34" s="8">
        <v>32</v>
      </c>
      <c r="B34" t="s">
        <v>47</v>
      </c>
      <c r="C34" t="s">
        <v>48</v>
      </c>
      <c r="D34" t="s">
        <v>107</v>
      </c>
      <c r="E34" s="4">
        <v>9</v>
      </c>
      <c r="F34" s="4">
        <v>4.5999999999999996</v>
      </c>
      <c r="G34" s="4">
        <f t="shared" si="7"/>
        <v>1.956521739130435</v>
      </c>
      <c r="H34" s="4">
        <v>3.9</v>
      </c>
      <c r="I34" s="4">
        <f t="shared" si="8"/>
        <v>0.84782608695652184</v>
      </c>
      <c r="J34" s="4">
        <v>150</v>
      </c>
      <c r="K34" s="4">
        <f t="shared" si="0"/>
        <v>0.95424250943932487</v>
      </c>
      <c r="L34" s="4">
        <f t="shared" si="1"/>
        <v>0.66275783168157409</v>
      </c>
      <c r="M34" s="4">
        <f t="shared" si="2"/>
        <v>0.29148467775775083</v>
      </c>
      <c r="N34" s="4">
        <f t="shared" si="3"/>
        <v>0.59106460702649921</v>
      </c>
      <c r="O34" s="4">
        <f t="shared" si="4"/>
        <v>-7.1693224655074814E-2</v>
      </c>
      <c r="P34" s="4">
        <f t="shared" si="6"/>
        <v>2.1760912590556813</v>
      </c>
      <c r="Q34" t="s">
        <v>46</v>
      </c>
    </row>
    <row r="35" spans="1:17" x14ac:dyDescent="0.25">
      <c r="A35" s="8">
        <v>33</v>
      </c>
      <c r="B35" t="s">
        <v>50</v>
      </c>
      <c r="C35" s="2" t="s">
        <v>51</v>
      </c>
      <c r="D35" t="s">
        <v>107</v>
      </c>
      <c r="E35" s="4">
        <v>64</v>
      </c>
      <c r="F35" s="4">
        <v>31</v>
      </c>
      <c r="G35" s="4">
        <f t="shared" si="7"/>
        <v>2.064516129032258</v>
      </c>
      <c r="H35" s="4">
        <v>23</v>
      </c>
      <c r="I35" s="4">
        <f t="shared" si="8"/>
        <v>0.74193548387096775</v>
      </c>
      <c r="J35" s="4">
        <v>170</v>
      </c>
      <c r="K35" s="4">
        <f t="shared" si="0"/>
        <v>1.8061799739838871</v>
      </c>
      <c r="L35" s="4">
        <f t="shared" si="1"/>
        <v>1.4913616938342726</v>
      </c>
      <c r="M35" s="4">
        <f t="shared" si="2"/>
        <v>0.31481828014961449</v>
      </c>
      <c r="N35" s="4">
        <f t="shared" si="3"/>
        <v>1.3617278360175928</v>
      </c>
      <c r="O35" s="4">
        <f t="shared" si="4"/>
        <v>-0.1296338578166798</v>
      </c>
      <c r="P35" s="4">
        <f t="shared" si="6"/>
        <v>2.2304489213782741</v>
      </c>
      <c r="Q35" t="s">
        <v>49</v>
      </c>
    </row>
    <row r="36" spans="1:17" x14ac:dyDescent="0.25">
      <c r="A36" s="8">
        <v>34</v>
      </c>
      <c r="B36" t="s">
        <v>74</v>
      </c>
      <c r="C36" s="2" t="s">
        <v>53</v>
      </c>
      <c r="D36" t="s">
        <v>107</v>
      </c>
      <c r="E36" s="4">
        <v>69</v>
      </c>
      <c r="F36" s="4">
        <v>33</v>
      </c>
      <c r="G36" s="4">
        <f t="shared" si="7"/>
        <v>2.0909090909090908</v>
      </c>
      <c r="H36" s="4">
        <v>31</v>
      </c>
      <c r="I36" s="4">
        <f t="shared" si="8"/>
        <v>0.93939393939393945</v>
      </c>
      <c r="J36" s="4">
        <v>162</v>
      </c>
      <c r="K36" s="4">
        <f t="shared" si="0"/>
        <v>1.8388490907372552</v>
      </c>
      <c r="L36" s="4">
        <f t="shared" si="1"/>
        <v>1.5185139398778875</v>
      </c>
      <c r="M36" s="4">
        <f t="shared" si="2"/>
        <v>0.32033515085936781</v>
      </c>
      <c r="N36" s="4">
        <f t="shared" si="3"/>
        <v>1.4913616938342726</v>
      </c>
      <c r="O36" s="4">
        <f t="shared" si="4"/>
        <v>-2.7152246043614773E-2</v>
      </c>
      <c r="P36" s="4">
        <f t="shared" si="6"/>
        <v>2.2095150145426308</v>
      </c>
      <c r="Q36" t="s">
        <v>96</v>
      </c>
    </row>
    <row r="37" spans="1:17" x14ac:dyDescent="0.25">
      <c r="A37" s="8">
        <v>35</v>
      </c>
      <c r="B37" t="s">
        <v>105</v>
      </c>
      <c r="C37" s="2" t="s">
        <v>53</v>
      </c>
      <c r="D37" t="s">
        <v>107</v>
      </c>
      <c r="E37" s="4">
        <v>86</v>
      </c>
      <c r="F37" s="4">
        <v>61</v>
      </c>
      <c r="G37" s="4">
        <f t="shared" si="7"/>
        <v>1.4098360655737705</v>
      </c>
      <c r="H37" s="4">
        <v>50</v>
      </c>
      <c r="I37" s="4">
        <f t="shared" si="8"/>
        <v>0.81967213114754101</v>
      </c>
      <c r="J37" s="4">
        <v>146</v>
      </c>
      <c r="K37" s="4">
        <f t="shared" si="0"/>
        <v>1.9344984512435677</v>
      </c>
      <c r="L37" s="4">
        <f t="shared" si="1"/>
        <v>1.7853298350107671</v>
      </c>
      <c r="M37" s="4">
        <f t="shared" si="2"/>
        <v>0.1491686162328007</v>
      </c>
      <c r="N37" s="4">
        <f t="shared" si="3"/>
        <v>1.6989700043360187</v>
      </c>
      <c r="O37" s="4">
        <f t="shared" si="4"/>
        <v>-8.6359830674748214E-2</v>
      </c>
      <c r="P37" s="4">
        <f t="shared" si="6"/>
        <v>2.1643528557844371</v>
      </c>
      <c r="Q37" t="s">
        <v>110</v>
      </c>
    </row>
    <row r="38" spans="1:17" x14ac:dyDescent="0.25">
      <c r="A38" s="8">
        <v>36</v>
      </c>
      <c r="B38" t="s">
        <v>89</v>
      </c>
      <c r="C38" t="s">
        <v>79</v>
      </c>
      <c r="D38" t="s">
        <v>107</v>
      </c>
      <c r="E38">
        <v>31.25</v>
      </c>
      <c r="F38">
        <v>15</v>
      </c>
      <c r="G38">
        <f t="shared" si="7"/>
        <v>2.0833333333333335</v>
      </c>
      <c r="H38">
        <v>11.5</v>
      </c>
      <c r="I38">
        <f t="shared" si="8"/>
        <v>0.76666666666666672</v>
      </c>
      <c r="J38">
        <v>170</v>
      </c>
      <c r="K38" s="4">
        <v>1.49485002168009</v>
      </c>
      <c r="L38" s="4">
        <v>1.17609125905568</v>
      </c>
      <c r="M38" s="4">
        <v>0.31875876255492602</v>
      </c>
      <c r="N38" s="4">
        <v>1.06069784035361</v>
      </c>
      <c r="O38" s="4">
        <v>-0.115393418513246</v>
      </c>
      <c r="P38" s="4">
        <v>2.2304489213782701</v>
      </c>
      <c r="Q38" t="s">
        <v>111</v>
      </c>
    </row>
    <row r="39" spans="1:17" x14ac:dyDescent="0.25">
      <c r="A39" s="8">
        <v>37</v>
      </c>
      <c r="B39" t="s">
        <v>55</v>
      </c>
      <c r="C39" s="2" t="s">
        <v>56</v>
      </c>
      <c r="D39" t="s">
        <v>107</v>
      </c>
      <c r="E39" s="4">
        <v>27</v>
      </c>
      <c r="F39" s="4">
        <v>13.2</v>
      </c>
      <c r="G39" s="4">
        <f t="shared" si="7"/>
        <v>2.0454545454545454</v>
      </c>
      <c r="H39" s="4">
        <v>13.5</v>
      </c>
      <c r="I39" s="4">
        <f t="shared" si="8"/>
        <v>1.0227272727272727</v>
      </c>
      <c r="J39" s="5" t="s">
        <v>52</v>
      </c>
      <c r="K39" s="4">
        <f>LOG(E39)</f>
        <v>1.4313637641589874</v>
      </c>
      <c r="L39" s="4">
        <f>LOG(F39)</f>
        <v>1.1205739312058498</v>
      </c>
      <c r="M39" s="4">
        <f>LOG(G39)</f>
        <v>0.31078983295313745</v>
      </c>
      <c r="N39" s="4">
        <f>LOG(H39)</f>
        <v>1.1303337684950061</v>
      </c>
      <c r="O39" s="4">
        <f>LOG(I39)</f>
        <v>9.7598372891562393E-3</v>
      </c>
      <c r="P39" s="5" t="s">
        <v>52</v>
      </c>
      <c r="Q39" t="s">
        <v>54</v>
      </c>
    </row>
    <row r="40" spans="1:17" x14ac:dyDescent="0.25">
      <c r="A40" s="8">
        <v>38</v>
      </c>
      <c r="B40" t="s">
        <v>97</v>
      </c>
      <c r="C40" s="2" t="s">
        <v>98</v>
      </c>
      <c r="D40" t="s">
        <v>107</v>
      </c>
      <c r="E40">
        <v>104</v>
      </c>
      <c r="F40">
        <v>44</v>
      </c>
      <c r="G40">
        <f t="shared" si="7"/>
        <v>2.3636363636363638</v>
      </c>
      <c r="H40">
        <v>37.5</v>
      </c>
      <c r="I40">
        <f t="shared" si="8"/>
        <v>0.85227272727272729</v>
      </c>
      <c r="J40">
        <v>162</v>
      </c>
      <c r="K40" s="4">
        <v>2.0169999999999999</v>
      </c>
      <c r="L40" s="4">
        <v>1.6435</v>
      </c>
      <c r="M40" s="4">
        <v>0.37359999999999999</v>
      </c>
      <c r="N40" s="4">
        <v>1.5740000000000001</v>
      </c>
      <c r="O40" s="4">
        <v>-6.9400000000000003E-2</v>
      </c>
      <c r="P40" s="4">
        <v>2.2094999999999998</v>
      </c>
      <c r="Q40" t="s">
        <v>110</v>
      </c>
    </row>
    <row r="41" spans="1:17" x14ac:dyDescent="0.25">
      <c r="A41" s="8">
        <v>39</v>
      </c>
      <c r="B41" t="s">
        <v>113</v>
      </c>
      <c r="C41" s="2" t="s">
        <v>99</v>
      </c>
      <c r="D41" t="s">
        <v>107</v>
      </c>
      <c r="E41" s="4">
        <v>60</v>
      </c>
      <c r="F41" s="4">
        <v>25</v>
      </c>
      <c r="G41" s="4">
        <f t="shared" si="7"/>
        <v>2.4</v>
      </c>
      <c r="H41" s="4">
        <v>30</v>
      </c>
      <c r="I41" s="4">
        <f t="shared" si="8"/>
        <v>1.2</v>
      </c>
      <c r="J41" s="5" t="s">
        <v>52</v>
      </c>
      <c r="K41" s="4">
        <f t="shared" ref="K41:O44" si="10">LOG(E41)</f>
        <v>1.7781512503836436</v>
      </c>
      <c r="L41" s="4">
        <f t="shared" si="10"/>
        <v>1.3979400086720377</v>
      </c>
      <c r="M41" s="4">
        <f t="shared" si="10"/>
        <v>0.38021124171160603</v>
      </c>
      <c r="N41" s="4">
        <f t="shared" si="10"/>
        <v>1.4771212547196624</v>
      </c>
      <c r="O41" s="4">
        <f t="shared" si="10"/>
        <v>7.9181246047624818E-2</v>
      </c>
      <c r="P41" s="5" t="s">
        <v>52</v>
      </c>
      <c r="Q41" t="s">
        <v>112</v>
      </c>
    </row>
    <row r="42" spans="1:17" x14ac:dyDescent="0.25">
      <c r="A42" s="8">
        <v>40</v>
      </c>
      <c r="B42" t="s">
        <v>113</v>
      </c>
      <c r="C42" s="2" t="s">
        <v>99</v>
      </c>
      <c r="D42" t="s">
        <v>107</v>
      </c>
      <c r="E42" s="4">
        <v>60</v>
      </c>
      <c r="F42" s="4">
        <v>30</v>
      </c>
      <c r="G42" s="4">
        <f t="shared" si="7"/>
        <v>2</v>
      </c>
      <c r="H42" s="4">
        <v>25</v>
      </c>
      <c r="I42" s="4">
        <f t="shared" si="8"/>
        <v>0.83333333333333337</v>
      </c>
      <c r="J42" s="5" t="s">
        <v>52</v>
      </c>
      <c r="K42" s="4">
        <f t="shared" si="10"/>
        <v>1.7781512503836436</v>
      </c>
      <c r="L42" s="4">
        <f t="shared" si="10"/>
        <v>1.4771212547196624</v>
      </c>
      <c r="M42" s="4">
        <f t="shared" si="10"/>
        <v>0.3010299956639812</v>
      </c>
      <c r="N42" s="4">
        <f t="shared" si="10"/>
        <v>1.3979400086720377</v>
      </c>
      <c r="O42" s="4">
        <f t="shared" si="10"/>
        <v>-7.9181246047624804E-2</v>
      </c>
      <c r="P42" s="5" t="s">
        <v>52</v>
      </c>
      <c r="Q42" t="s">
        <v>112</v>
      </c>
    </row>
    <row r="43" spans="1:17" x14ac:dyDescent="0.25">
      <c r="A43" s="8">
        <v>41</v>
      </c>
      <c r="B43" t="s">
        <v>101</v>
      </c>
      <c r="C43" s="2" t="s">
        <v>100</v>
      </c>
      <c r="D43" t="s">
        <v>107</v>
      </c>
      <c r="E43" s="4">
        <v>23</v>
      </c>
      <c r="F43" s="4">
        <v>10.5</v>
      </c>
      <c r="G43" s="4">
        <f t="shared" si="7"/>
        <v>2.1904761904761907</v>
      </c>
      <c r="H43" s="4">
        <v>8.1</v>
      </c>
      <c r="I43" s="4">
        <f t="shared" si="8"/>
        <v>0.77142857142857135</v>
      </c>
      <c r="J43" s="4">
        <v>160</v>
      </c>
      <c r="K43" s="4">
        <f t="shared" si="10"/>
        <v>1.3617278360175928</v>
      </c>
      <c r="L43" s="4">
        <f t="shared" si="10"/>
        <v>1.0211892990699381</v>
      </c>
      <c r="M43" s="4">
        <f t="shared" si="10"/>
        <v>0.34053853694765485</v>
      </c>
      <c r="N43" s="4">
        <f t="shared" si="10"/>
        <v>0.90848501887864974</v>
      </c>
      <c r="O43" s="4">
        <f t="shared" si="10"/>
        <v>-0.11270428019128836</v>
      </c>
      <c r="P43" s="4">
        <f t="shared" ref="P43:P45" si="11">LOG(J43)</f>
        <v>2.2041199826559246</v>
      </c>
      <c r="Q43" t="s">
        <v>109</v>
      </c>
    </row>
    <row r="44" spans="1:17" x14ac:dyDescent="0.25">
      <c r="A44" s="8">
        <v>42</v>
      </c>
      <c r="B44" t="s">
        <v>102</v>
      </c>
      <c r="C44" s="2" t="s">
        <v>100</v>
      </c>
      <c r="D44" t="s">
        <v>107</v>
      </c>
      <c r="E44" s="4">
        <v>14.5</v>
      </c>
      <c r="F44" s="4">
        <v>7.5</v>
      </c>
      <c r="G44" s="4">
        <f t="shared" si="7"/>
        <v>1.9333333333333333</v>
      </c>
      <c r="H44" s="4">
        <v>6.5</v>
      </c>
      <c r="I44" s="4">
        <f t="shared" si="8"/>
        <v>0.8666666666666667</v>
      </c>
      <c r="J44" s="5" t="s">
        <v>52</v>
      </c>
      <c r="K44" s="4">
        <f t="shared" si="10"/>
        <v>1.1613680022349748</v>
      </c>
      <c r="L44" s="4">
        <f t="shared" si="10"/>
        <v>0.87506126339170009</v>
      </c>
      <c r="M44" s="4">
        <f t="shared" si="10"/>
        <v>0.28630673884327484</v>
      </c>
      <c r="N44" s="4">
        <f t="shared" si="10"/>
        <v>0.81291335664285558</v>
      </c>
      <c r="O44" s="4">
        <f t="shared" si="10"/>
        <v>-6.2147906748844461E-2</v>
      </c>
      <c r="P44" s="5" t="s">
        <v>52</v>
      </c>
      <c r="Q44" t="s">
        <v>109</v>
      </c>
    </row>
    <row r="45" spans="1:17" x14ac:dyDescent="0.25">
      <c r="A45" s="8">
        <v>43</v>
      </c>
      <c r="B45" t="s">
        <v>103</v>
      </c>
      <c r="C45" s="2" t="s">
        <v>100</v>
      </c>
      <c r="D45" t="s">
        <v>107</v>
      </c>
      <c r="E45" s="4">
        <v>47</v>
      </c>
      <c r="F45" s="4">
        <v>22</v>
      </c>
      <c r="G45" s="4">
        <f t="shared" si="7"/>
        <v>2.1363636363636362</v>
      </c>
      <c r="H45" s="5" t="s">
        <v>52</v>
      </c>
      <c r="I45" s="5" t="s">
        <v>52</v>
      </c>
      <c r="J45" s="4">
        <v>170</v>
      </c>
      <c r="K45" s="4">
        <f>LOG(E45)</f>
        <v>1.6720978579357175</v>
      </c>
      <c r="L45" s="4">
        <f>LOG(F45)</f>
        <v>1.3424226808222062</v>
      </c>
      <c r="M45" s="4">
        <f>LOG(G45)</f>
        <v>0.32967517711351119</v>
      </c>
      <c r="N45" s="5" t="s">
        <v>52</v>
      </c>
      <c r="O45" s="5" t="s">
        <v>52</v>
      </c>
      <c r="P45" s="4">
        <f t="shared" si="11"/>
        <v>2.2304489213782741</v>
      </c>
      <c r="Q45" t="s">
        <v>109</v>
      </c>
    </row>
    <row r="46" spans="1:17" x14ac:dyDescent="0.25">
      <c r="F46" s="5"/>
    </row>
  </sheetData>
  <mergeCells count="2">
    <mergeCell ref="E1:J1"/>
    <mergeCell ref="K1:P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6BBE-978B-450F-9A26-345F6CD25B13}">
  <dimension ref="A1:H45"/>
  <sheetViews>
    <sheetView workbookViewId="0">
      <selection activeCell="H12" sqref="H12"/>
    </sheetView>
  </sheetViews>
  <sheetFormatPr defaultRowHeight="15" x14ac:dyDescent="0.25"/>
  <cols>
    <col min="1" max="1" width="5.140625" style="11" bestFit="1" customWidth="1"/>
    <col min="2" max="2" width="18" customWidth="1"/>
    <col min="3" max="3" width="17.28515625" customWidth="1"/>
    <col min="4" max="4" width="13.85546875" bestFit="1" customWidth="1"/>
    <col min="5" max="5" width="29.5703125" customWidth="1"/>
    <col min="6" max="6" width="40.140625" bestFit="1" customWidth="1"/>
    <col min="7" max="7" width="30.140625" customWidth="1"/>
    <col min="8" max="8" width="49.7109375" bestFit="1" customWidth="1"/>
  </cols>
  <sheetData>
    <row r="1" spans="1:8" x14ac:dyDescent="0.25">
      <c r="B1" s="1"/>
      <c r="C1" s="1"/>
      <c r="D1" s="1"/>
      <c r="E1" s="1"/>
    </row>
    <row r="2" spans="1:8" x14ac:dyDescent="0.25">
      <c r="A2" s="11" t="s">
        <v>146</v>
      </c>
      <c r="B2" s="1" t="s">
        <v>65</v>
      </c>
      <c r="C2" s="1" t="s">
        <v>67</v>
      </c>
      <c r="D2" s="1" t="s">
        <v>115</v>
      </c>
      <c r="E2" s="3" t="s">
        <v>116</v>
      </c>
      <c r="F2" s="1" t="s">
        <v>157</v>
      </c>
      <c r="G2" s="1" t="s">
        <v>158</v>
      </c>
      <c r="H2" s="1" t="s">
        <v>154</v>
      </c>
    </row>
    <row r="3" spans="1:8" x14ac:dyDescent="0.25">
      <c r="A3" s="11">
        <v>1</v>
      </c>
      <c r="B3" t="s">
        <v>1</v>
      </c>
      <c r="C3" t="s">
        <v>3</v>
      </c>
      <c r="D3" t="s">
        <v>2</v>
      </c>
      <c r="E3" t="s">
        <v>0</v>
      </c>
      <c r="F3" t="s">
        <v>0</v>
      </c>
      <c r="G3" t="s">
        <v>117</v>
      </c>
    </row>
    <row r="4" spans="1:8" x14ac:dyDescent="0.25">
      <c r="A4" s="11">
        <v>2</v>
      </c>
      <c r="B4" t="s">
        <v>5</v>
      </c>
      <c r="C4" t="s">
        <v>2</v>
      </c>
      <c r="D4" t="s">
        <v>2</v>
      </c>
      <c r="E4" t="s">
        <v>4</v>
      </c>
      <c r="F4" t="s">
        <v>118</v>
      </c>
      <c r="G4" t="s">
        <v>119</v>
      </c>
      <c r="H4" t="s">
        <v>155</v>
      </c>
    </row>
    <row r="5" spans="1:8" x14ac:dyDescent="0.25">
      <c r="A5" s="11">
        <v>3</v>
      </c>
      <c r="B5" t="s">
        <v>8</v>
      </c>
      <c r="C5" s="2" t="s">
        <v>6</v>
      </c>
      <c r="D5" t="s">
        <v>2</v>
      </c>
      <c r="E5" t="s">
        <v>120</v>
      </c>
      <c r="F5" t="s">
        <v>118</v>
      </c>
      <c r="G5" t="s">
        <v>121</v>
      </c>
    </row>
    <row r="6" spans="1:8" x14ac:dyDescent="0.25">
      <c r="A6" s="11">
        <v>4</v>
      </c>
      <c r="B6" t="s">
        <v>9</v>
      </c>
      <c r="C6" s="2" t="s">
        <v>6</v>
      </c>
      <c r="D6" t="s">
        <v>2</v>
      </c>
      <c r="E6" t="s">
        <v>95</v>
      </c>
      <c r="F6" t="s">
        <v>118</v>
      </c>
      <c r="G6" t="s">
        <v>119</v>
      </c>
    </row>
    <row r="7" spans="1:8" x14ac:dyDescent="0.25">
      <c r="A7" s="11">
        <v>5</v>
      </c>
      <c r="B7" t="s">
        <v>10</v>
      </c>
      <c r="C7" s="2" t="s">
        <v>6</v>
      </c>
      <c r="D7" t="s">
        <v>2</v>
      </c>
      <c r="E7" t="s">
        <v>95</v>
      </c>
      <c r="F7" t="s">
        <v>118</v>
      </c>
      <c r="G7" t="s">
        <v>119</v>
      </c>
    </row>
    <row r="8" spans="1:8" x14ac:dyDescent="0.25">
      <c r="A8" s="11">
        <v>6</v>
      </c>
      <c r="B8" t="s">
        <v>11</v>
      </c>
      <c r="C8" s="2" t="s">
        <v>6</v>
      </c>
      <c r="D8" t="s">
        <v>2</v>
      </c>
      <c r="E8" t="s">
        <v>95</v>
      </c>
      <c r="F8" t="s">
        <v>118</v>
      </c>
      <c r="G8" t="s">
        <v>119</v>
      </c>
    </row>
    <row r="9" spans="1:8" x14ac:dyDescent="0.25">
      <c r="A9" s="11">
        <v>7</v>
      </c>
      <c r="B9" t="s">
        <v>12</v>
      </c>
      <c r="C9" s="2" t="s">
        <v>6</v>
      </c>
      <c r="D9" t="s">
        <v>2</v>
      </c>
      <c r="E9" t="s">
        <v>95</v>
      </c>
      <c r="F9" t="s">
        <v>118</v>
      </c>
      <c r="G9" t="s">
        <v>119</v>
      </c>
    </row>
    <row r="10" spans="1:8" x14ac:dyDescent="0.25">
      <c r="A10" s="11">
        <v>8</v>
      </c>
      <c r="B10" t="s">
        <v>13</v>
      </c>
      <c r="C10" s="2" t="s">
        <v>6</v>
      </c>
      <c r="D10" t="s">
        <v>2</v>
      </c>
      <c r="E10" t="s">
        <v>95</v>
      </c>
      <c r="F10" t="s">
        <v>118</v>
      </c>
      <c r="G10" t="s">
        <v>119</v>
      </c>
    </row>
    <row r="11" spans="1:8" x14ac:dyDescent="0.25">
      <c r="A11" s="11">
        <v>9</v>
      </c>
      <c r="B11" t="s">
        <v>15</v>
      </c>
      <c r="C11" s="2" t="s">
        <v>16</v>
      </c>
      <c r="D11" t="s">
        <v>2</v>
      </c>
      <c r="E11" t="s">
        <v>14</v>
      </c>
      <c r="F11" t="s">
        <v>14</v>
      </c>
      <c r="G11" t="s">
        <v>14</v>
      </c>
    </row>
    <row r="12" spans="1:8" x14ac:dyDescent="0.25">
      <c r="A12" s="11">
        <v>10</v>
      </c>
      <c r="B12" t="s">
        <v>90</v>
      </c>
      <c r="C12" s="2" t="s">
        <v>90</v>
      </c>
      <c r="D12" t="s">
        <v>2</v>
      </c>
      <c r="E12" t="s">
        <v>17</v>
      </c>
      <c r="F12" t="s">
        <v>17</v>
      </c>
      <c r="G12" t="s">
        <v>119</v>
      </c>
    </row>
    <row r="13" spans="1:8" x14ac:dyDescent="0.25">
      <c r="A13" s="11">
        <v>11</v>
      </c>
      <c r="B13" t="s">
        <v>19</v>
      </c>
      <c r="C13" t="s">
        <v>2</v>
      </c>
      <c r="D13" t="s">
        <v>2</v>
      </c>
      <c r="E13" t="s">
        <v>122</v>
      </c>
      <c r="F13" t="s">
        <v>122</v>
      </c>
      <c r="G13" t="s">
        <v>121</v>
      </c>
    </row>
    <row r="14" spans="1:8" ht="26.25" customHeight="1" x14ac:dyDescent="0.25">
      <c r="A14" s="11">
        <v>12</v>
      </c>
      <c r="B14" s="12" t="s">
        <v>114</v>
      </c>
      <c r="C14" s="12" t="s">
        <v>104</v>
      </c>
      <c r="D14" s="12" t="s">
        <v>106</v>
      </c>
      <c r="E14" s="10" t="s">
        <v>156</v>
      </c>
      <c r="F14" s="12" t="s">
        <v>124</v>
      </c>
      <c r="G14" s="12" t="s">
        <v>121</v>
      </c>
    </row>
    <row r="15" spans="1:8" x14ac:dyDescent="0.25">
      <c r="A15" s="11">
        <v>13</v>
      </c>
      <c r="B15" t="s">
        <v>57</v>
      </c>
      <c r="C15" s="2" t="s">
        <v>58</v>
      </c>
      <c r="D15" t="s">
        <v>94</v>
      </c>
      <c r="E15" t="s">
        <v>59</v>
      </c>
      <c r="F15" t="s">
        <v>123</v>
      </c>
      <c r="G15" t="s">
        <v>121</v>
      </c>
    </row>
    <row r="16" spans="1:8" x14ac:dyDescent="0.25">
      <c r="A16" s="11">
        <v>14</v>
      </c>
      <c r="B16" t="s">
        <v>60</v>
      </c>
      <c r="C16" s="2" t="s">
        <v>58</v>
      </c>
      <c r="D16" t="s">
        <v>94</v>
      </c>
      <c r="E16" t="s">
        <v>59</v>
      </c>
      <c r="F16" t="s">
        <v>123</v>
      </c>
      <c r="G16" t="s">
        <v>121</v>
      </c>
    </row>
    <row r="17" spans="1:7" x14ac:dyDescent="0.25">
      <c r="A17" s="11">
        <v>15</v>
      </c>
      <c r="B17" t="s">
        <v>61</v>
      </c>
      <c r="C17" s="2" t="s">
        <v>58</v>
      </c>
      <c r="D17" t="s">
        <v>94</v>
      </c>
      <c r="E17" t="s">
        <v>59</v>
      </c>
      <c r="F17" t="s">
        <v>123</v>
      </c>
      <c r="G17" t="s">
        <v>121</v>
      </c>
    </row>
    <row r="18" spans="1:7" x14ac:dyDescent="0.25">
      <c r="A18" s="11">
        <v>16</v>
      </c>
      <c r="B18" t="s">
        <v>62</v>
      </c>
      <c r="C18" s="2" t="s">
        <v>58</v>
      </c>
      <c r="D18" t="s">
        <v>94</v>
      </c>
      <c r="E18" t="s">
        <v>59</v>
      </c>
      <c r="F18" t="s">
        <v>123</v>
      </c>
      <c r="G18" t="s">
        <v>121</v>
      </c>
    </row>
    <row r="19" spans="1:7" x14ac:dyDescent="0.25">
      <c r="A19" s="11">
        <v>17</v>
      </c>
      <c r="B19" t="s">
        <v>63</v>
      </c>
      <c r="C19" s="2" t="s">
        <v>58</v>
      </c>
      <c r="D19" t="s">
        <v>94</v>
      </c>
      <c r="E19" t="s">
        <v>59</v>
      </c>
      <c r="F19" t="s">
        <v>123</v>
      </c>
      <c r="G19" t="s">
        <v>121</v>
      </c>
    </row>
    <row r="20" spans="1:7" x14ac:dyDescent="0.25">
      <c r="A20" s="11">
        <v>18</v>
      </c>
      <c r="B20" t="s">
        <v>64</v>
      </c>
      <c r="C20" s="2" t="s">
        <v>58</v>
      </c>
      <c r="D20" t="s">
        <v>94</v>
      </c>
      <c r="E20" t="s">
        <v>59</v>
      </c>
      <c r="F20" t="s">
        <v>123</v>
      </c>
      <c r="G20" t="s">
        <v>121</v>
      </c>
    </row>
    <row r="21" spans="1:7" x14ac:dyDescent="0.25">
      <c r="A21" s="11">
        <v>19</v>
      </c>
      <c r="B21" t="s">
        <v>92</v>
      </c>
      <c r="C21" s="2" t="s">
        <v>93</v>
      </c>
      <c r="D21" t="s">
        <v>91</v>
      </c>
      <c r="E21" t="s">
        <v>4</v>
      </c>
      <c r="F21" t="s">
        <v>123</v>
      </c>
      <c r="G21" t="s">
        <v>119</v>
      </c>
    </row>
    <row r="22" spans="1:7" x14ac:dyDescent="0.25">
      <c r="A22" s="11">
        <v>20</v>
      </c>
      <c r="B22" t="s">
        <v>21</v>
      </c>
      <c r="C22" s="2" t="s">
        <v>23</v>
      </c>
      <c r="D22" t="s">
        <v>22</v>
      </c>
      <c r="E22" t="s">
        <v>20</v>
      </c>
      <c r="F22" t="s">
        <v>124</v>
      </c>
      <c r="G22" t="s">
        <v>119</v>
      </c>
    </row>
    <row r="23" spans="1:7" x14ac:dyDescent="0.25">
      <c r="A23" s="11">
        <v>21</v>
      </c>
      <c r="B23" t="s">
        <v>25</v>
      </c>
      <c r="C23" s="2" t="s">
        <v>26</v>
      </c>
      <c r="D23" t="s">
        <v>22</v>
      </c>
      <c r="E23" t="s">
        <v>24</v>
      </c>
      <c r="F23" t="s">
        <v>124</v>
      </c>
      <c r="G23" t="s">
        <v>119</v>
      </c>
    </row>
    <row r="24" spans="1:7" x14ac:dyDescent="0.25">
      <c r="A24" s="11">
        <v>22</v>
      </c>
      <c r="B24" t="s">
        <v>28</v>
      </c>
      <c r="C24" s="2" t="s">
        <v>29</v>
      </c>
      <c r="D24" t="s">
        <v>22</v>
      </c>
      <c r="E24" t="s">
        <v>27</v>
      </c>
      <c r="F24" t="s">
        <v>124</v>
      </c>
      <c r="G24" t="s">
        <v>125</v>
      </c>
    </row>
    <row r="25" spans="1:7" x14ac:dyDescent="0.25">
      <c r="A25" s="11">
        <v>23</v>
      </c>
      <c r="B25" t="s">
        <v>78</v>
      </c>
      <c r="C25" t="s">
        <v>30</v>
      </c>
      <c r="D25" t="s">
        <v>30</v>
      </c>
      <c r="E25" t="s">
        <v>76</v>
      </c>
      <c r="F25" t="s">
        <v>124</v>
      </c>
      <c r="G25" t="s">
        <v>121</v>
      </c>
    </row>
    <row r="26" spans="1:7" x14ac:dyDescent="0.25">
      <c r="A26" s="11">
        <v>24</v>
      </c>
      <c r="B26" t="s">
        <v>77</v>
      </c>
      <c r="C26" s="2" t="s">
        <v>32</v>
      </c>
      <c r="D26" t="s">
        <v>30</v>
      </c>
      <c r="E26" t="s">
        <v>31</v>
      </c>
      <c r="F26" t="s">
        <v>124</v>
      </c>
      <c r="G26" t="s">
        <v>119</v>
      </c>
    </row>
    <row r="27" spans="1:7" x14ac:dyDescent="0.25">
      <c r="A27" s="11">
        <v>25</v>
      </c>
      <c r="B27" t="s">
        <v>33</v>
      </c>
      <c r="C27" s="2" t="s">
        <v>34</v>
      </c>
      <c r="D27" t="s">
        <v>30</v>
      </c>
      <c r="E27" t="s">
        <v>4</v>
      </c>
      <c r="F27" t="s">
        <v>123</v>
      </c>
      <c r="G27" t="s">
        <v>119</v>
      </c>
    </row>
    <row r="28" spans="1:7" x14ac:dyDescent="0.25">
      <c r="A28" s="11">
        <v>26</v>
      </c>
      <c r="B28" t="s">
        <v>36</v>
      </c>
      <c r="C28" t="s">
        <v>37</v>
      </c>
      <c r="D28" t="s">
        <v>37</v>
      </c>
      <c r="E28" t="s">
        <v>35</v>
      </c>
      <c r="F28" t="s">
        <v>124</v>
      </c>
      <c r="G28" t="s">
        <v>121</v>
      </c>
    </row>
    <row r="29" spans="1:7" x14ac:dyDescent="0.25">
      <c r="A29" s="11">
        <v>27</v>
      </c>
      <c r="B29" t="s">
        <v>39</v>
      </c>
      <c r="C29" t="s">
        <v>37</v>
      </c>
      <c r="D29" t="s">
        <v>37</v>
      </c>
      <c r="E29" t="s">
        <v>38</v>
      </c>
      <c r="F29" t="s">
        <v>124</v>
      </c>
      <c r="G29" t="s">
        <v>121</v>
      </c>
    </row>
    <row r="30" spans="1:7" x14ac:dyDescent="0.25">
      <c r="A30" s="11">
        <v>28</v>
      </c>
      <c r="B30" t="s">
        <v>40</v>
      </c>
      <c r="C30" t="s">
        <v>37</v>
      </c>
      <c r="D30" t="s">
        <v>37</v>
      </c>
      <c r="E30" t="s">
        <v>38</v>
      </c>
      <c r="F30" t="s">
        <v>124</v>
      </c>
      <c r="G30" t="s">
        <v>121</v>
      </c>
    </row>
    <row r="31" spans="1:7" x14ac:dyDescent="0.25">
      <c r="A31" s="11">
        <v>29</v>
      </c>
      <c r="B31" t="s">
        <v>42</v>
      </c>
      <c r="C31" s="2" t="s">
        <v>43</v>
      </c>
      <c r="D31" t="s">
        <v>37</v>
      </c>
      <c r="E31" t="s">
        <v>41</v>
      </c>
      <c r="F31" t="s">
        <v>41</v>
      </c>
      <c r="G31" t="s">
        <v>121</v>
      </c>
    </row>
    <row r="32" spans="1:7" x14ac:dyDescent="0.25">
      <c r="A32" s="11">
        <v>30</v>
      </c>
      <c r="B32" t="s">
        <v>44</v>
      </c>
      <c r="C32" s="2" t="s">
        <v>43</v>
      </c>
      <c r="D32" t="s">
        <v>37</v>
      </c>
      <c r="E32" t="s">
        <v>41</v>
      </c>
      <c r="F32" t="s">
        <v>41</v>
      </c>
      <c r="G32" t="s">
        <v>121</v>
      </c>
    </row>
    <row r="33" spans="1:7" x14ac:dyDescent="0.25">
      <c r="A33" s="11">
        <v>31</v>
      </c>
      <c r="B33" t="s">
        <v>45</v>
      </c>
      <c r="C33" s="2" t="s">
        <v>43</v>
      </c>
      <c r="D33" t="s">
        <v>37</v>
      </c>
      <c r="E33" t="s">
        <v>41</v>
      </c>
      <c r="F33" t="s">
        <v>41</v>
      </c>
      <c r="G33" t="s">
        <v>121</v>
      </c>
    </row>
    <row r="34" spans="1:7" x14ac:dyDescent="0.25">
      <c r="A34" s="11">
        <v>32</v>
      </c>
      <c r="B34" t="s">
        <v>47</v>
      </c>
      <c r="C34" t="s">
        <v>48</v>
      </c>
      <c r="D34" t="s">
        <v>107</v>
      </c>
      <c r="E34" t="s">
        <v>46</v>
      </c>
      <c r="F34" t="s">
        <v>46</v>
      </c>
      <c r="G34" t="s">
        <v>121</v>
      </c>
    </row>
    <row r="35" spans="1:7" x14ac:dyDescent="0.25">
      <c r="A35" s="11">
        <v>33</v>
      </c>
      <c r="B35" t="s">
        <v>50</v>
      </c>
      <c r="C35" s="2" t="s">
        <v>51</v>
      </c>
      <c r="D35" t="s">
        <v>107</v>
      </c>
      <c r="E35" t="s">
        <v>49</v>
      </c>
      <c r="F35" t="s">
        <v>124</v>
      </c>
      <c r="G35" t="s">
        <v>121</v>
      </c>
    </row>
    <row r="36" spans="1:7" x14ac:dyDescent="0.25">
      <c r="A36" s="11">
        <v>34</v>
      </c>
      <c r="B36" t="s">
        <v>74</v>
      </c>
      <c r="C36" s="2" t="s">
        <v>53</v>
      </c>
      <c r="D36" t="s">
        <v>107</v>
      </c>
      <c r="E36" t="s">
        <v>75</v>
      </c>
      <c r="F36" t="s">
        <v>124</v>
      </c>
      <c r="G36" t="s">
        <v>121</v>
      </c>
    </row>
    <row r="37" spans="1:7" ht="45" x14ac:dyDescent="0.25">
      <c r="A37" s="11">
        <v>35</v>
      </c>
      <c r="B37" s="12" t="s">
        <v>55</v>
      </c>
      <c r="C37" s="14" t="s">
        <v>53</v>
      </c>
      <c r="D37" s="12" t="s">
        <v>107</v>
      </c>
      <c r="E37" s="10" t="s">
        <v>149</v>
      </c>
      <c r="F37" s="12" t="s">
        <v>124</v>
      </c>
      <c r="G37" s="12" t="s">
        <v>121</v>
      </c>
    </row>
    <row r="38" spans="1:7" ht="45" x14ac:dyDescent="0.25">
      <c r="A38" s="11">
        <v>36</v>
      </c>
      <c r="B38" s="12" t="s">
        <v>89</v>
      </c>
      <c r="C38" s="12" t="s">
        <v>79</v>
      </c>
      <c r="D38" s="12" t="s">
        <v>107</v>
      </c>
      <c r="E38" s="10" t="s">
        <v>150</v>
      </c>
      <c r="F38" s="12" t="s">
        <v>124</v>
      </c>
      <c r="G38" s="12" t="s">
        <v>121</v>
      </c>
    </row>
    <row r="39" spans="1:7" x14ac:dyDescent="0.25">
      <c r="A39" s="11">
        <v>37</v>
      </c>
      <c r="B39" t="s">
        <v>55</v>
      </c>
      <c r="C39" s="2" t="s">
        <v>56</v>
      </c>
      <c r="D39" t="s">
        <v>107</v>
      </c>
      <c r="E39" t="s">
        <v>54</v>
      </c>
      <c r="F39" s="12" t="s">
        <v>124</v>
      </c>
      <c r="G39" s="12" t="s">
        <v>148</v>
      </c>
    </row>
    <row r="40" spans="1:7" ht="45" x14ac:dyDescent="0.25">
      <c r="A40" s="11">
        <v>38</v>
      </c>
      <c r="B40" s="12" t="s">
        <v>97</v>
      </c>
      <c r="C40" s="14" t="s">
        <v>98</v>
      </c>
      <c r="D40" s="12" t="s">
        <v>107</v>
      </c>
      <c r="E40" s="10" t="s">
        <v>149</v>
      </c>
      <c r="F40" s="12" t="s">
        <v>124</v>
      </c>
      <c r="G40" s="12" t="s">
        <v>121</v>
      </c>
    </row>
    <row r="41" spans="1:7" x14ac:dyDescent="0.25">
      <c r="A41" s="11">
        <v>39</v>
      </c>
      <c r="B41" t="s">
        <v>113</v>
      </c>
      <c r="C41" s="2" t="s">
        <v>99</v>
      </c>
      <c r="D41" t="s">
        <v>107</v>
      </c>
      <c r="E41" t="s">
        <v>112</v>
      </c>
      <c r="F41" t="s">
        <v>112</v>
      </c>
      <c r="G41" t="s">
        <v>148</v>
      </c>
    </row>
    <row r="42" spans="1:7" x14ac:dyDescent="0.25">
      <c r="A42" s="11">
        <v>40</v>
      </c>
      <c r="B42" t="s">
        <v>113</v>
      </c>
      <c r="C42" s="2" t="s">
        <v>99</v>
      </c>
      <c r="D42" t="s">
        <v>107</v>
      </c>
      <c r="E42" t="s">
        <v>112</v>
      </c>
      <c r="F42" t="s">
        <v>112</v>
      </c>
      <c r="G42" t="s">
        <v>148</v>
      </c>
    </row>
    <row r="43" spans="1:7" ht="45" x14ac:dyDescent="0.25">
      <c r="A43" s="11">
        <v>41</v>
      </c>
      <c r="B43" s="12" t="s">
        <v>101</v>
      </c>
      <c r="C43" s="14" t="s">
        <v>100</v>
      </c>
      <c r="D43" s="12" t="s">
        <v>107</v>
      </c>
      <c r="E43" s="10" t="s">
        <v>151</v>
      </c>
      <c r="F43" s="13" t="s">
        <v>124</v>
      </c>
      <c r="G43" s="13" t="s">
        <v>121</v>
      </c>
    </row>
    <row r="44" spans="1:7" ht="45" x14ac:dyDescent="0.25">
      <c r="A44" s="11">
        <v>42</v>
      </c>
      <c r="B44" s="12" t="s">
        <v>102</v>
      </c>
      <c r="C44" s="14" t="s">
        <v>100</v>
      </c>
      <c r="D44" s="12" t="s">
        <v>107</v>
      </c>
      <c r="E44" s="10" t="s">
        <v>151</v>
      </c>
      <c r="F44" s="13" t="s">
        <v>124</v>
      </c>
      <c r="G44" s="13" t="s">
        <v>148</v>
      </c>
    </row>
    <row r="45" spans="1:7" ht="45" x14ac:dyDescent="0.25">
      <c r="A45" s="11">
        <v>43</v>
      </c>
      <c r="B45" s="12" t="s">
        <v>103</v>
      </c>
      <c r="C45" s="14" t="s">
        <v>100</v>
      </c>
      <c r="D45" s="12" t="s">
        <v>107</v>
      </c>
      <c r="E45" s="10" t="s">
        <v>151</v>
      </c>
      <c r="F45" s="13" t="s">
        <v>124</v>
      </c>
      <c r="G45" s="13" t="s">
        <v>121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4C60-C507-4627-861C-455C10084D13}">
  <dimension ref="A1:AF22"/>
  <sheetViews>
    <sheetView workbookViewId="0">
      <selection activeCell="P1" sqref="P1"/>
    </sheetView>
  </sheetViews>
  <sheetFormatPr defaultRowHeight="15" x14ac:dyDescent="0.25"/>
  <sheetData>
    <row r="1" spans="1:32" ht="18.75" x14ac:dyDescent="0.3">
      <c r="A1" s="18" t="s">
        <v>126</v>
      </c>
      <c r="B1" s="18"/>
      <c r="C1" s="9"/>
      <c r="D1" s="9"/>
      <c r="E1" s="9"/>
      <c r="F1" s="9"/>
      <c r="G1" s="9"/>
    </row>
    <row r="2" spans="1:32" ht="20.100000000000001" customHeight="1" x14ac:dyDescent="0.25">
      <c r="A2">
        <v>1</v>
      </c>
      <c r="B2" s="16" t="s">
        <v>127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0.100000000000001" customHeight="1" x14ac:dyDescent="0.25">
      <c r="A3">
        <v>2</v>
      </c>
      <c r="B3" s="16" t="s">
        <v>128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20.100000000000001" customHeight="1" x14ac:dyDescent="0.25">
      <c r="A4">
        <v>3</v>
      </c>
      <c r="B4" s="16" t="s">
        <v>129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20.100000000000001" customHeight="1" x14ac:dyDescent="0.25">
      <c r="A5">
        <v>4</v>
      </c>
      <c r="B5" s="16" t="s">
        <v>130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20.100000000000001" customHeight="1" x14ac:dyDescent="0.25">
      <c r="A6">
        <v>5</v>
      </c>
      <c r="B6" s="16" t="s">
        <v>131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20.100000000000001" customHeight="1" x14ac:dyDescent="0.25">
      <c r="A7">
        <v>6</v>
      </c>
      <c r="B7" s="16" t="s">
        <v>132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20.100000000000001" customHeight="1" x14ac:dyDescent="0.25">
      <c r="A8">
        <v>7</v>
      </c>
      <c r="B8" s="16" t="s">
        <v>133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20.100000000000001" customHeight="1" x14ac:dyDescent="0.25">
      <c r="A9">
        <v>8</v>
      </c>
      <c r="B9" s="16" t="s">
        <v>134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20.100000000000001" customHeight="1" x14ac:dyDescent="0.25">
      <c r="A10">
        <v>9</v>
      </c>
      <c r="B10" s="16" t="s">
        <v>135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20.100000000000001" customHeight="1" x14ac:dyDescent="0.25">
      <c r="A11">
        <v>10</v>
      </c>
      <c r="B11" s="17" t="s">
        <v>153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2" ht="20.100000000000001" customHeight="1" x14ac:dyDescent="0.25">
      <c r="A12">
        <v>11</v>
      </c>
      <c r="B12" s="16" t="s">
        <v>136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20.100000000000001" customHeight="1" x14ac:dyDescent="0.25">
      <c r="A13">
        <v>12</v>
      </c>
      <c r="B13" s="16" t="s">
        <v>137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ht="20.100000000000001" customHeight="1" x14ac:dyDescent="0.25">
      <c r="A14">
        <v>13</v>
      </c>
      <c r="B14" s="16" t="s">
        <v>138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20.100000000000001" customHeight="1" x14ac:dyDescent="0.25">
      <c r="A15">
        <v>14</v>
      </c>
      <c r="B15" s="16" t="s">
        <v>139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20.100000000000001" customHeight="1" x14ac:dyDescent="0.25">
      <c r="A16">
        <v>15</v>
      </c>
      <c r="B16" s="16" t="s">
        <v>140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20.100000000000001" customHeight="1" x14ac:dyDescent="0.25">
      <c r="A17">
        <v>16</v>
      </c>
      <c r="B17" s="16" t="s">
        <v>141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20.100000000000001" customHeight="1" x14ac:dyDescent="0.25">
      <c r="A18">
        <v>17</v>
      </c>
      <c r="B18" s="16" t="s">
        <v>142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20.100000000000001" customHeight="1" x14ac:dyDescent="0.25">
      <c r="A19">
        <v>18</v>
      </c>
      <c r="B19" s="17" t="s">
        <v>152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2" ht="20.100000000000001" customHeight="1" x14ac:dyDescent="0.25">
      <c r="A20">
        <v>19</v>
      </c>
      <c r="B20" s="16" t="s">
        <v>143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ht="20.100000000000001" customHeight="1" x14ac:dyDescent="0.25">
      <c r="A21">
        <v>20</v>
      </c>
      <c r="B21" s="16" t="s">
        <v>144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20.100000000000001" customHeight="1" x14ac:dyDescent="0.25">
      <c r="A22">
        <v>21</v>
      </c>
      <c r="B22" s="16" t="s">
        <v>145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</sheetData>
  <mergeCells count="22">
    <mergeCell ref="B6:AF6"/>
    <mergeCell ref="A1:B1"/>
    <mergeCell ref="B2:AF2"/>
    <mergeCell ref="B3:AF3"/>
    <mergeCell ref="B4:AF4"/>
    <mergeCell ref="B5:AF5"/>
    <mergeCell ref="B7:AF7"/>
    <mergeCell ref="B8:AF8"/>
    <mergeCell ref="B9:AF9"/>
    <mergeCell ref="B10:AF10"/>
    <mergeCell ref="B12:AF12"/>
    <mergeCell ref="B21:AF21"/>
    <mergeCell ref="B22:AF22"/>
    <mergeCell ref="B19:AD19"/>
    <mergeCell ref="B11:AD11"/>
    <mergeCell ref="B14:AF14"/>
    <mergeCell ref="B15:AF15"/>
    <mergeCell ref="B16:AF16"/>
    <mergeCell ref="B17:AF17"/>
    <mergeCell ref="B18:AF18"/>
    <mergeCell ref="B20:AF20"/>
    <mergeCell ref="B13:A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Ungual_Dataset</vt:lpstr>
      <vt:lpstr>Specimens_Included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Archana Sharma</cp:lastModifiedBy>
  <dcterms:created xsi:type="dcterms:W3CDTF">2022-08-24T16:22:41Z</dcterms:created>
  <dcterms:modified xsi:type="dcterms:W3CDTF">2023-10-24T16:29:51Z</dcterms:modified>
</cp:coreProperties>
</file>